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2" activeTab="3"/>
  </bookViews>
  <sheets>
    <sheet name="Z01 收入支出决算批复表(财决批复01表)" sheetId="1" r:id="rId1"/>
    <sheet name="Z03 收入决算批复表(财决批复02表)" sheetId="2" r:id="rId2"/>
    <sheet name="Z04 支出决算批复表(财决批复03表)" sheetId="3" r:id="rId3"/>
    <sheet name="Z01_1 财政拨款收入支出决算批复表(财决批复04表)" sheetId="4" r:id="rId4"/>
    <sheet name="Z07 一般公共预算财政拨款收入支出决算批复表(财决批复05表" sheetId="5" r:id="rId5"/>
    <sheet name="Z08_1 一般公共预算财政拨款基本支出决算明细批复表(财决批" sheetId="6" r:id="rId6"/>
    <sheet name="Z09 政府性基金预算财政拨款收入支出决算批复表(财决批复07" sheetId="7" r:id="rId7"/>
    <sheet name="Z11 国有资本经营预算财政拨款收入支出决算批复表(财决批复0" sheetId="8" r:id="rId8"/>
  </sheets>
  <definedNames/>
  <calcPr fullCalcOnLoad="1"/>
</workbook>
</file>

<file path=xl/sharedStrings.xml><?xml version="1.0" encoding="utf-8"?>
<sst xmlns="http://schemas.openxmlformats.org/spreadsheetml/2006/main" count="2527" uniqueCount="430">
  <si>
    <t>收入支出决算批复表</t>
  </si>
  <si>
    <t>财决批复01表</t>
  </si>
  <si>
    <t>部门：城中区教育局汇总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</si>
  <si>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</si>
  <si>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</si>
  <si>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</si>
  <si>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</si>
  <si>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</si>
  <si>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</si>
  <si>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</si>
  <si>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</si>
  <si>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</si>
  <si>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</si>
  <si>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</si>
  <si>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</si>
  <si>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</si>
  <si>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</si>
  <si>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</si>
  <si>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</si>
  <si>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</si>
  <si>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</si>
  <si>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</si>
  <si>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</si>
  <si>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</si>
  <si>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</si>
  <si>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</si>
  <si>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</si>
  <si>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</si>
  <si>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</si>
  <si>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</si>
  <si>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</si>
  <si>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</si>
  <si>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</si>
  <si>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</si>
  <si>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</si>
  <si>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</si>
  <si>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</si>
  <si>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</si>
  <si>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</si>
  <si>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</si>
  <si>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</si>
  <si>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</si>
  <si>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</si>
  <si>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</si>
  <si>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</si>
  <si>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</si>
  <si>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</si>
  <si>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</si>
  <si>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</si>
  <si>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</si>
  <si>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</si>
  <si>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</si>
  <si>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</si>
  <si>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</si>
  <si>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</si>
  <si>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</si>
  <si>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</si>
  <si>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</si>
  <si>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</si>
  <si>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</si>
  <si>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</si>
  <si>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</si>
  <si>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</si>
  <si>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</si>
  <si>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</si>
  <si>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</si>
  <si>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</si>
  <si>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</si>
  <si>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</si>
  <si>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</si>
  <si>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</si>
  <si>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</si>
  <si>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</si>
  <si>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</si>
  <si>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</si>
  <si>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</si>
  <si>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</si>
  <si>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</si>
  <si>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</si>
  <si>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</si>
  <si>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</si>
  <si>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</si>
  <si>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</si>
  <si>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</si>
  <si>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</si>
  <si>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</si>
  <si>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</si>
  <si>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</si>
  <si>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</si>
  <si>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</si>
  <si>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</si>
  <si>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</si>
  <si>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</si>
  <si>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</si>
  <si>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</si>
  <si>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</si>
  <si>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</si>
  <si>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</si>
  <si>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</si>
  <si>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</si>
  <si>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</si>
  <si>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</si>
  <si>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</si>
  <si>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</si>
  <si>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</si>
  <si>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</si>
  <si>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</si>
  <si>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</si>
  <si>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</si>
  <si>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</si>
  <si>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</si>
  <si>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</si>
  <si>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</si>
  <si>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</si>
  <si>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注：本套报表金额单位转换时可能存在尾数误差。</t>
  </si>
  <si>
    <t xml:space="preserve">    1.本表依据《收入支出决算总表》（财决01表）进行批复。</t>
  </si>
  <si>
    <t xml:space="preserve">    2.本表以“万元”为金额单位（保留两位小数）。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</si>
  <si>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</si>
  <si>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</si>
  <si>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</si>
  <si>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</si>
  <si>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</si>
  <si>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</si>
  <si>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</si>
  <si>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</si>
  <si>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</si>
  <si>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</si>
  <si>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</si>
  <si>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</si>
  <si>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</si>
  <si>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</si>
  <si>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</si>
  <si>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</si>
  <si>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</si>
  <si>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</si>
  <si>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</si>
  <si>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</si>
  <si>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</si>
  <si>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</si>
  <si>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</si>
  <si>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205</t>
  </si>
  <si>
    <t>教育支出</t>
  </si>
  <si>
    <t>20501</t>
  </si>
  <si>
    <t>教育管理事务</t>
  </si>
  <si>
    <t>2050101</t>
  </si>
  <si>
    <t xml:space="preserve">  行政运行</t>
  </si>
  <si>
    <t>2050102</t>
  </si>
  <si>
    <t xml:space="preserve">  一般行政管理事务</t>
  </si>
  <si>
    <t>2050103</t>
  </si>
  <si>
    <t xml:space="preserve">  机关服务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</si>
  <si>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</si>
  <si>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</si>
  <si>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</si>
  <si>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</si>
  <si>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</si>
  <si>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</si>
  <si>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</si>
  <si>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</si>
  <si>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</si>
  <si>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</si>
  <si>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2050205</t>
  </si>
  <si>
    <t xml:space="preserve">  高等教育</t>
  </si>
  <si>
    <t>2050299</t>
  </si>
  <si>
    <t xml:space="preserve">  其他普通教育支出</t>
  </si>
  <si>
    <t>20509</t>
  </si>
  <si>
    <t>教育费附加安排的支出</t>
  </si>
  <si>
    <t>2050901</t>
  </si>
  <si>
    <t xml:space="preserve">  农村中小学校舍建设</t>
  </si>
  <si>
    <t>2050903</t>
  </si>
  <si>
    <t xml:space="preserve">  城市中小学校舍建设</t>
  </si>
  <si>
    <t>2050904</t>
  </si>
  <si>
    <t xml:space="preserve">  城市中小学教学设施</t>
  </si>
  <si>
    <t>2050999</t>
  </si>
  <si>
    <t xml:space="preserve">  其他教育费附加安排的支出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</si>
  <si>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</si>
  <si>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</si>
  <si>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</si>
  <si>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</si>
  <si>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</si>
  <si>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</si>
  <si>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</si>
  <si>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</si>
  <si>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</si>
  <si>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</si>
  <si>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21007</t>
  </si>
  <si>
    <t>计划生育事务</t>
  </si>
  <si>
    <t>2100717</t>
  </si>
  <si>
    <t xml:space="preserve">  计划生育服务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</si>
  <si>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</si>
  <si>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</si>
  <si>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</si>
  <si>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</si>
  <si>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</si>
  <si>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</si>
  <si>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</si>
  <si>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</si>
  <si>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</si>
  <si>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</si>
  <si>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</si>
  <si>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</si>
  <si>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</si>
  <si>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</si>
  <si>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</si>
  <si>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</si>
  <si>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</si>
  <si>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</si>
  <si>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2240109</t>
  </si>
  <si>
    <t xml:space="preserve">  应急管理</t>
  </si>
  <si>
    <t>注：1.本表依据《收入决算表》（财决03表）进行批复。</t>
  </si>
  <si>
    <t xml:space="preserve">    2.本表含一般公共预算财政拨款、政府性基金预算财政拨款和国有资本经营预算财政拨款。</t>
  </si>
  <si>
    <t xml:space="preserve">    3.本表批复到项级科目。</t>
  </si>
  <si>
    <t xml:space="preserve">    4.本表以“万元”为金额单位（保留两位小数）。</t>
  </si>
  <si>
    <t>—2.%d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</si>
  <si>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</si>
  <si>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</si>
  <si>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</si>
  <si>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</si>
  <si>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</si>
  <si>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</si>
  <si>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</si>
  <si>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</si>
  <si>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</si>
  <si>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</si>
  <si>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</si>
  <si>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</si>
  <si>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</si>
  <si>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</si>
  <si>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</si>
  <si>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</si>
  <si>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</si>
  <si>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</si>
  <si>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</si>
  <si>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</si>
  <si>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</si>
  <si>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</si>
  <si>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</si>
  <si>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</si>
  <si>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注：1.本表依据《财政拨款收入支出决算总表》（财决01-1表）进行批复。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</si>
  <si>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</si>
  <si>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</si>
  <si>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</si>
  <si>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</si>
  <si>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</si>
  <si>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</si>
  <si>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</si>
  <si>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</si>
  <si>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</si>
  <si>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</si>
  <si>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</si>
  <si>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</si>
  <si>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— 5.%d —</t>
  </si>
  <si>
    <t>一般公共预算财政拨款基本支出决算明细批复表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</si>
  <si>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</si>
  <si>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</si>
  <si>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</si>
  <si>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</si>
  <si>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</si>
  <si>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</si>
  <si>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</si>
  <si>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</si>
  <si>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</si>
  <si>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</si>
  <si>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</si>
  <si>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</si>
  <si>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</si>
  <si>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</si>
  <si>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</si>
  <si>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</si>
  <si>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</si>
  <si>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</si>
  <si>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</si>
  <si>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</si>
  <si>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</si>
  <si>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</si>
  <si>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</si>
  <si>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</si>
  <si>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</si>
  <si>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</si>
  <si>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</si>
  <si>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</si>
  <si>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</si>
  <si>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</si>
  <si>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</si>
  <si>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</si>
  <si>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</si>
  <si>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</si>
  <si>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</si>
  <si>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</si>
  <si>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</si>
  <si>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</si>
  <si>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</si>
  <si>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</si>
  <si>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</si>
  <si>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</si>
  <si>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</si>
  <si>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</si>
  <si>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</si>
  <si>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</si>
  <si>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</si>
  <si>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</si>
  <si>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</si>
  <si>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</si>
  <si>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</si>
  <si>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</si>
  <si>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</si>
  <si>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</si>
  <si>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</si>
  <si>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</si>
  <si>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</si>
  <si>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</si>
  <si>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</si>
  <si>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</si>
  <si>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</si>
  <si>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</si>
  <si>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</si>
  <si>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</si>
  <si>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</si>
  <si>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</si>
  <si>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</si>
  <si>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</si>
  <si>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</si>
  <si>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</si>
  <si>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</si>
  <si>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</si>
  <si>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</si>
  <si>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</si>
  <si>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</si>
  <si>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</si>
  <si>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</si>
  <si>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</si>
  <si>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</si>
  <si>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</si>
  <si>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</si>
  <si>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</si>
  <si>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</si>
  <si>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</si>
  <si>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</si>
  <si>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</si>
  <si>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</si>
  <si>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</si>
  <si>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</si>
  <si>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</si>
  <si>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</si>
  <si>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</si>
  <si>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</si>
  <si>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</si>
  <si>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</si>
  <si>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</si>
  <si>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</si>
  <si>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</si>
  <si>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</si>
  <si>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</si>
  <si>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</si>
  <si>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</si>
  <si>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</si>
  <si>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</si>
  <si>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</si>
  <si>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</si>
  <si>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</si>
  <si>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</si>
  <si>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</si>
  <si>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</si>
  <si>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</si>
  <si>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</si>
  <si>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</si>
  <si>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</si>
  <si>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</si>
  <si>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</si>
  <si>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</si>
  <si>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</si>
  <si>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</si>
  <si>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</si>
  <si>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</si>
  <si>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</si>
  <si>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</si>
  <si>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</si>
  <si>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</si>
  <si>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</si>
  <si>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</si>
  <si>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</si>
  <si>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</si>
  <si>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</si>
  <si>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</si>
  <si>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</si>
  <si>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</si>
  <si>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</si>
  <si>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</si>
  <si>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</si>
  <si>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</si>
  <si>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</si>
  <si>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</si>
  <si>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</si>
  <si>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</si>
  <si>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</si>
  <si>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</si>
  <si>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</si>
  <si>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</si>
  <si>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</si>
  <si>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</si>
  <si>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</si>
  <si>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</si>
  <si>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</si>
  <si>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</si>
  <si>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</si>
  <si>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</si>
  <si>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30311</t>
  </si>
  <si>
    <t xml:space="preserve">  代缴社会保险费</t>
  </si>
  <si>
    <t>30239</t>
  </si>
  <si>
    <t xml:space="preserve">  其他交通费用</t>
  </si>
  <si>
    <t>30399</t>
  </si>
  <si>
    <t xml:space="preserve">  其他对个人和家庭的补助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</si>
  <si>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</si>
  <si>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</si>
  <si>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</si>
  <si>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</si>
  <si>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</si>
  <si>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</si>
  <si>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</si>
  <si>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</si>
  <si>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政府性基金预算财政拨款收入支出决算批复表</t>
  </si>
  <si>
    <t>财决批复07表</t>
  </si>
  <si>
    <t>金额单位：元</t>
  </si>
  <si>
    <t>注：1.本表依据《政府性基金预算财政拨款收入支出决算表》（财决09表）进行批复。</t>
  </si>
  <si>
    <t>— 7.%d —</t>
  </si>
  <si>
    <t>国有资本经营预算财政拨款收入支出决算批复表</t>
  </si>
  <si>
    <t>财决批复08表</t>
  </si>
  <si>
    <t>结转</t>
  </si>
  <si>
    <t>结余</t>
  </si>
  <si>
    <t>注：1.本表依据《国有资本经营预算财政拨款收入支出决算表》（财决11表）进行批复。</t>
  </si>
  <si>
    <t>— 8.%d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</si>
</sst>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yyyy-m-d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179" fontId="4" fillId="33" borderId="10" xfId="0" applyNumberFormat="1" applyFont="1" applyFill="1" applyBorder="1" applyAlignment="1">
      <alignment horizontal="center" vertical="center" shrinkToFit="1"/>
    </xf>
    <xf numFmtId="179" fontId="4" fillId="33" borderId="12" xfId="0" applyNumberFormat="1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179" fontId="4" fillId="33" borderId="12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Alignment="1">
      <alignment horizontal="left" vertical="center" shrinkToFit="1"/>
    </xf>
    <xf numFmtId="179" fontId="4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/>
    </xf>
    <xf numFmtId="179" fontId="4" fillId="0" borderId="12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2" fillId="0" borderId="0" xfId="0" applyNumberFormat="1" applyFont="1" applyAlignment="1">
      <alignment horizontal="center"/>
    </xf>
    <xf numFmtId="179" fontId="4" fillId="33" borderId="10" xfId="0" applyNumberFormat="1" applyFont="1" applyFill="1" applyBorder="1" applyAlignment="1">
      <alignment horizontal="center" vertical="center" wrapText="1" shrinkToFit="1"/>
    </xf>
    <xf numFmtId="179" fontId="3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2">
      <selection activeCell="F7" sqref="F7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12.8515625" style="0" bestFit="1" customWidth="1"/>
  </cols>
  <sheetData>
    <row r="1" spans="1:3" ht="19.5">
      <c r="A1" s="1" t="s">
        <v>0</v>
      </c>
      <c r="C1" s="1" t="s">
        <v>0</v>
      </c>
    </row>
    <row r="2" ht="12.75">
      <c r="F2" s="16" t="s">
        <v>1</v>
      </c>
    </row>
    <row r="3" spans="1:6" ht="12.75">
      <c r="A3" s="2" t="s">
        <v>2</v>
      </c>
      <c r="F3" s="16" t="s">
        <v>3</v>
      </c>
    </row>
    <row r="4" spans="1:6" ht="15" customHeight="1">
      <c r="A4" s="18" t="s">
        <v>4</v>
      </c>
      <c r="B4" s="19" t="s">
        <v>5</v>
      </c>
      <c r="C4" s="19" t="s">
        <v>5</v>
      </c>
      <c r="D4" s="19" t="s">
        <v>6</v>
      </c>
      <c r="E4" s="19" t="s">
        <v>5</v>
      </c>
      <c r="F4" s="19" t="s">
        <v>5</v>
      </c>
    </row>
    <row r="5" spans="1:6" ht="15" customHeight="1">
      <c r="A5" s="25" t="s">
        <v>7</v>
      </c>
      <c r="B5" s="7" t="s">
        <v>8</v>
      </c>
      <c r="C5" s="7" t="s">
        <v>9</v>
      </c>
      <c r="D5" s="7" t="s">
        <v>7</v>
      </c>
      <c r="E5" s="7" t="s">
        <v>8</v>
      </c>
      <c r="F5" s="7" t="s">
        <v>9</v>
      </c>
    </row>
    <row r="6" spans="1:6" ht="15" customHeight="1">
      <c r="A6" s="25" t="s">
        <v>10</v>
      </c>
      <c r="B6" s="7" t="s">
        <v>5</v>
      </c>
      <c r="C6" s="7" t="s">
        <v>11</v>
      </c>
      <c r="D6" s="7" t="s">
        <v>10</v>
      </c>
      <c r="E6" s="7" t="s">
        <v>5</v>
      </c>
      <c r="F6" s="7" t="s">
        <v>12</v>
      </c>
    </row>
    <row r="7" spans="1:7" ht="15" customHeight="1">
      <c r="A7" s="22" t="s">
        <v>13</v>
      </c>
      <c r="B7" s="7" t="s">
        <v>11</v>
      </c>
      <c r="C7" s="24">
        <v>53254.150738</v>
      </c>
      <c r="D7" s="23" t="s">
        <v>14</v>
      </c>
      <c r="E7" s="7" t="s">
        <v>15</v>
      </c>
      <c r="F7" s="24">
        <v>306.60648599999996</v>
      </c>
      <c r="G7" s="17"/>
    </row>
    <row r="8" spans="1:7" ht="15" customHeight="1">
      <c r="A8" s="22" t="s">
        <v>16</v>
      </c>
      <c r="B8" s="7" t="s">
        <v>12</v>
      </c>
      <c r="C8" s="11"/>
      <c r="D8" s="23" t="s">
        <v>17</v>
      </c>
      <c r="E8" s="7" t="s">
        <v>18</v>
      </c>
      <c r="F8" s="11"/>
      <c r="G8" s="17"/>
    </row>
    <row r="9" spans="1:7" ht="15" customHeight="1">
      <c r="A9" s="22" t="s">
        <v>19</v>
      </c>
      <c r="B9" s="7" t="s">
        <v>20</v>
      </c>
      <c r="C9" s="11"/>
      <c r="D9" s="23" t="s">
        <v>21</v>
      </c>
      <c r="E9" s="7" t="s">
        <v>22</v>
      </c>
      <c r="F9" s="11"/>
      <c r="G9" s="17"/>
    </row>
    <row r="10" spans="1:7" ht="15" customHeight="1">
      <c r="A10" s="22" t="s">
        <v>23</v>
      </c>
      <c r="B10" s="7" t="s">
        <v>24</v>
      </c>
      <c r="C10" s="24">
        <v>341.249747</v>
      </c>
      <c r="D10" s="23" t="s">
        <v>25</v>
      </c>
      <c r="E10" s="7" t="s">
        <v>26</v>
      </c>
      <c r="F10" s="11"/>
      <c r="G10" s="17"/>
    </row>
    <row r="11" spans="1:7" ht="15" customHeight="1">
      <c r="A11" s="22" t="s">
        <v>27</v>
      </c>
      <c r="B11" s="7" t="s">
        <v>28</v>
      </c>
      <c r="C11" s="24">
        <v>2031.1736</v>
      </c>
      <c r="D11" s="23" t="s">
        <v>29</v>
      </c>
      <c r="E11" s="7" t="s">
        <v>30</v>
      </c>
      <c r="F11" s="24">
        <v>57699.152688999995</v>
      </c>
      <c r="G11" s="17"/>
    </row>
    <row r="12" spans="1:7" ht="15" customHeight="1">
      <c r="A12" s="22" t="s">
        <v>31</v>
      </c>
      <c r="B12" s="7" t="s">
        <v>32</v>
      </c>
      <c r="C12" s="11"/>
      <c r="D12" s="23" t="s">
        <v>33</v>
      </c>
      <c r="E12" s="7" t="s">
        <v>34</v>
      </c>
      <c r="F12" s="11"/>
      <c r="G12" s="17"/>
    </row>
    <row r="13" spans="1:7" ht="15" customHeight="1">
      <c r="A13" s="22" t="s">
        <v>35</v>
      </c>
      <c r="B13" s="7" t="s">
        <v>36</v>
      </c>
      <c r="C13" s="11"/>
      <c r="D13" s="23" t="s">
        <v>37</v>
      </c>
      <c r="E13" s="7" t="s">
        <v>38</v>
      </c>
      <c r="F13" s="11"/>
      <c r="G13" s="17"/>
    </row>
    <row r="14" spans="1:7" ht="15" customHeight="1">
      <c r="A14" s="22" t="s">
        <v>39</v>
      </c>
      <c r="B14" s="7" t="s">
        <v>40</v>
      </c>
      <c r="C14" s="24">
        <v>2142.996466</v>
      </c>
      <c r="D14" s="23" t="s">
        <v>41</v>
      </c>
      <c r="E14" s="7" t="s">
        <v>42</v>
      </c>
      <c r="F14" s="24">
        <v>74.49195</v>
      </c>
      <c r="G14" s="17"/>
    </row>
    <row r="15" spans="1:7" ht="15" customHeight="1">
      <c r="A15" s="22" t="s">
        <v>5</v>
      </c>
      <c r="B15" s="7" t="s">
        <v>43</v>
      </c>
      <c r="C15" s="11"/>
      <c r="D15" s="23" t="s">
        <v>44</v>
      </c>
      <c r="E15" s="7" t="s">
        <v>45</v>
      </c>
      <c r="F15" s="24">
        <v>47.383577</v>
      </c>
      <c r="G15" s="17"/>
    </row>
    <row r="16" spans="1:7" ht="15" customHeight="1">
      <c r="A16" s="22" t="s">
        <v>5</v>
      </c>
      <c r="B16" s="7" t="s">
        <v>46</v>
      </c>
      <c r="C16" s="11"/>
      <c r="D16" s="23" t="s">
        <v>47</v>
      </c>
      <c r="E16" s="7" t="s">
        <v>48</v>
      </c>
      <c r="F16" s="11"/>
      <c r="G16" s="17"/>
    </row>
    <row r="17" spans="1:7" ht="15" customHeight="1">
      <c r="A17" s="22" t="s">
        <v>5</v>
      </c>
      <c r="B17" s="7" t="s">
        <v>49</v>
      </c>
      <c r="C17" s="11"/>
      <c r="D17" s="23" t="s">
        <v>50</v>
      </c>
      <c r="E17" s="7" t="s">
        <v>51</v>
      </c>
      <c r="F17" s="11"/>
      <c r="G17" s="17"/>
    </row>
    <row r="18" spans="1:7" ht="15" customHeight="1">
      <c r="A18" s="22" t="s">
        <v>5</v>
      </c>
      <c r="B18" s="7" t="s">
        <v>52</v>
      </c>
      <c r="C18" s="11"/>
      <c r="D18" s="23" t="s">
        <v>53</v>
      </c>
      <c r="E18" s="7" t="s">
        <v>54</v>
      </c>
      <c r="F18" s="11"/>
      <c r="G18" s="17"/>
    </row>
    <row r="19" spans="1:7" ht="15" customHeight="1">
      <c r="A19" s="22" t="s">
        <v>5</v>
      </c>
      <c r="B19" s="7" t="s">
        <v>55</v>
      </c>
      <c r="C19" s="11"/>
      <c r="D19" s="23" t="s">
        <v>56</v>
      </c>
      <c r="E19" s="7" t="s">
        <v>57</v>
      </c>
      <c r="F19" s="11"/>
      <c r="G19" s="17"/>
    </row>
    <row r="20" spans="1:7" ht="15" customHeight="1">
      <c r="A20" s="22" t="s">
        <v>5</v>
      </c>
      <c r="B20" s="7" t="s">
        <v>58</v>
      </c>
      <c r="C20" s="11"/>
      <c r="D20" s="23" t="s">
        <v>59</v>
      </c>
      <c r="E20" s="7" t="s">
        <v>60</v>
      </c>
      <c r="F20" s="11"/>
      <c r="G20" s="17"/>
    </row>
    <row r="21" spans="1:7" ht="15" customHeight="1">
      <c r="A21" s="22" t="s">
        <v>5</v>
      </c>
      <c r="B21" s="7" t="s">
        <v>61</v>
      </c>
      <c r="C21" s="11"/>
      <c r="D21" s="23" t="s">
        <v>62</v>
      </c>
      <c r="E21" s="7" t="s">
        <v>63</v>
      </c>
      <c r="F21" s="11"/>
      <c r="G21" s="17"/>
    </row>
    <row r="22" spans="1:7" ht="15" customHeight="1">
      <c r="A22" s="22" t="s">
        <v>5</v>
      </c>
      <c r="B22" s="7" t="s">
        <v>64</v>
      </c>
      <c r="C22" s="11"/>
      <c r="D22" s="23" t="s">
        <v>65</v>
      </c>
      <c r="E22" s="7" t="s">
        <v>66</v>
      </c>
      <c r="F22" s="11"/>
      <c r="G22" s="17"/>
    </row>
    <row r="23" spans="1:7" ht="15" customHeight="1">
      <c r="A23" s="22" t="s">
        <v>5</v>
      </c>
      <c r="B23" s="7" t="s">
        <v>67</v>
      </c>
      <c r="C23" s="11"/>
      <c r="D23" s="23" t="s">
        <v>68</v>
      </c>
      <c r="E23" s="7" t="s">
        <v>69</v>
      </c>
      <c r="F23" s="11"/>
      <c r="G23" s="17"/>
    </row>
    <row r="24" spans="1:7" ht="15" customHeight="1">
      <c r="A24" s="22" t="s">
        <v>5</v>
      </c>
      <c r="B24" s="7" t="s">
        <v>70</v>
      </c>
      <c r="C24" s="11"/>
      <c r="D24" s="23" t="s">
        <v>71</v>
      </c>
      <c r="E24" s="7" t="s">
        <v>72</v>
      </c>
      <c r="F24" s="11"/>
      <c r="G24" s="17"/>
    </row>
    <row r="25" spans="1:7" ht="15" customHeight="1">
      <c r="A25" s="22" t="s">
        <v>5</v>
      </c>
      <c r="B25" s="7" t="s">
        <v>73</v>
      </c>
      <c r="C25" s="11"/>
      <c r="D25" s="23" t="s">
        <v>74</v>
      </c>
      <c r="E25" s="7" t="s">
        <v>75</v>
      </c>
      <c r="F25" s="24">
        <v>38.878889</v>
      </c>
      <c r="G25" s="17"/>
    </row>
    <row r="26" spans="1:7" ht="15" customHeight="1">
      <c r="A26" s="22" t="s">
        <v>5</v>
      </c>
      <c r="B26" s="7" t="s">
        <v>76</v>
      </c>
      <c r="C26" s="11"/>
      <c r="D26" s="23" t="s">
        <v>77</v>
      </c>
      <c r="E26" s="7" t="s">
        <v>78</v>
      </c>
      <c r="F26" s="11"/>
      <c r="G26" s="17"/>
    </row>
    <row r="27" spans="1:7" ht="15" customHeight="1">
      <c r="A27" s="22" t="s">
        <v>5</v>
      </c>
      <c r="B27" s="7" t="s">
        <v>79</v>
      </c>
      <c r="C27" s="11"/>
      <c r="D27" s="23" t="s">
        <v>80</v>
      </c>
      <c r="E27" s="7" t="s">
        <v>81</v>
      </c>
      <c r="F27" s="11"/>
      <c r="G27" s="17"/>
    </row>
    <row r="28" spans="1:7" ht="15" customHeight="1">
      <c r="A28" s="22" t="s">
        <v>5</v>
      </c>
      <c r="B28" s="7" t="s">
        <v>82</v>
      </c>
      <c r="C28" s="11"/>
      <c r="D28" s="23" t="s">
        <v>83</v>
      </c>
      <c r="E28" s="7" t="s">
        <v>84</v>
      </c>
      <c r="F28" s="24">
        <v>1.4</v>
      </c>
      <c r="G28" s="17"/>
    </row>
    <row r="29" spans="1:7" ht="15" customHeight="1">
      <c r="A29" s="22" t="s">
        <v>5</v>
      </c>
      <c r="B29" s="7" t="s">
        <v>85</v>
      </c>
      <c r="C29" s="11"/>
      <c r="D29" s="23" t="s">
        <v>86</v>
      </c>
      <c r="E29" s="7" t="s">
        <v>87</v>
      </c>
      <c r="F29" s="11"/>
      <c r="G29" s="17"/>
    </row>
    <row r="30" spans="1:7" ht="15" customHeight="1">
      <c r="A30" s="47" t="s">
        <v>5</v>
      </c>
      <c r="B30" s="7" t="s">
        <v>88</v>
      </c>
      <c r="C30" s="11"/>
      <c r="D30" s="23" t="s">
        <v>89</v>
      </c>
      <c r="E30" s="7" t="s">
        <v>90</v>
      </c>
      <c r="F30" s="11"/>
      <c r="G30" s="17"/>
    </row>
    <row r="31" spans="1:7" ht="15" customHeight="1">
      <c r="A31" s="22" t="s">
        <v>5</v>
      </c>
      <c r="B31" s="7" t="s">
        <v>91</v>
      </c>
      <c r="C31" s="11"/>
      <c r="D31" s="23" t="s">
        <v>92</v>
      </c>
      <c r="E31" s="7" t="s">
        <v>93</v>
      </c>
      <c r="F31" s="11"/>
      <c r="G31" s="17"/>
    </row>
    <row r="32" spans="1:7" ht="15" customHeight="1">
      <c r="A32" s="22" t="s">
        <v>5</v>
      </c>
      <c r="B32" s="7" t="s">
        <v>94</v>
      </c>
      <c r="C32" s="11"/>
      <c r="D32" s="23" t="s">
        <v>95</v>
      </c>
      <c r="E32" s="7" t="s">
        <v>96</v>
      </c>
      <c r="F32" s="11"/>
      <c r="G32" s="17"/>
    </row>
    <row r="33" spans="1:7" ht="15" customHeight="1">
      <c r="A33" s="47" t="s">
        <v>97</v>
      </c>
      <c r="B33" s="7" t="s">
        <v>98</v>
      </c>
      <c r="C33" s="24">
        <v>57769.570551</v>
      </c>
      <c r="D33" s="48" t="s">
        <v>99</v>
      </c>
      <c r="E33" s="7" t="s">
        <v>100</v>
      </c>
      <c r="F33" s="24">
        <v>58167.913591</v>
      </c>
      <c r="G33" s="17"/>
    </row>
    <row r="34" spans="1:7" ht="15" customHeight="1">
      <c r="A34" s="22" t="s">
        <v>101</v>
      </c>
      <c r="B34" s="7" t="s">
        <v>102</v>
      </c>
      <c r="C34" s="24">
        <v>3.381671</v>
      </c>
      <c r="D34" s="23" t="s">
        <v>103</v>
      </c>
      <c r="E34" s="7" t="s">
        <v>104</v>
      </c>
      <c r="F34" s="11"/>
      <c r="G34" s="17"/>
    </row>
    <row r="35" spans="1:7" ht="15" customHeight="1">
      <c r="A35" s="22" t="s">
        <v>105</v>
      </c>
      <c r="B35" s="7" t="s">
        <v>106</v>
      </c>
      <c r="C35" s="24">
        <v>2067.853554</v>
      </c>
      <c r="D35" s="23" t="s">
        <v>107</v>
      </c>
      <c r="E35" s="7" t="s">
        <v>108</v>
      </c>
      <c r="F35" s="24">
        <v>1672.892185</v>
      </c>
      <c r="G35" s="17"/>
    </row>
    <row r="36" spans="1:7" ht="15" customHeight="1">
      <c r="A36" s="49" t="s">
        <v>5</v>
      </c>
      <c r="B36" s="7" t="s">
        <v>109</v>
      </c>
      <c r="C36" s="50"/>
      <c r="D36" s="51" t="s">
        <v>5</v>
      </c>
      <c r="E36" s="7" t="s">
        <v>110</v>
      </c>
      <c r="F36" s="52"/>
      <c r="G36" s="17"/>
    </row>
    <row r="37" spans="1:7" ht="15" customHeight="1">
      <c r="A37" s="47" t="s">
        <v>111</v>
      </c>
      <c r="B37" s="7" t="s">
        <v>112</v>
      </c>
      <c r="C37" s="24">
        <v>59840.805776</v>
      </c>
      <c r="D37" s="48" t="s">
        <v>111</v>
      </c>
      <c r="E37" s="7" t="s">
        <v>113</v>
      </c>
      <c r="F37" s="24">
        <v>59840.805776</v>
      </c>
      <c r="G37" s="17"/>
    </row>
    <row r="38" spans="1:6" ht="15" customHeight="1">
      <c r="A38" s="42" t="s">
        <v>114</v>
      </c>
      <c r="B38" s="41" t="s">
        <v>5</v>
      </c>
      <c r="C38" s="41" t="s">
        <v>5</v>
      </c>
      <c r="D38" s="41" t="s">
        <v>5</v>
      </c>
      <c r="E38" s="41" t="s">
        <v>5</v>
      </c>
      <c r="F38" s="41" t="s">
        <v>5</v>
      </c>
    </row>
    <row r="39" spans="1:6" ht="15" customHeight="1">
      <c r="A39" s="42" t="s">
        <v>115</v>
      </c>
      <c r="B39" s="41" t="s">
        <v>5</v>
      </c>
      <c r="C39" s="41" t="s">
        <v>5</v>
      </c>
      <c r="D39" s="41" t="s">
        <v>5</v>
      </c>
      <c r="E39" s="41" t="s">
        <v>5</v>
      </c>
      <c r="F39" s="41" t="s">
        <v>5</v>
      </c>
    </row>
    <row r="40" spans="1:6" ht="15" customHeight="1">
      <c r="A40" s="42" t="s">
        <v>116</v>
      </c>
      <c r="B40" s="41" t="s">
        <v>5</v>
      </c>
      <c r="C40" s="41" t="s">
        <v>5</v>
      </c>
      <c r="D40" s="41" t="s">
        <v>5</v>
      </c>
      <c r="E40" s="41" t="s">
        <v>5</v>
      </c>
      <c r="F40" s="41" t="s">
        <v>5</v>
      </c>
    </row>
    <row r="42" ht="12.75">
      <c r="C42" s="15" t="s">
        <v>117</v>
      </c>
    </row>
  </sheetData>
  <sheetProtection/>
  <mergeCells count="25">
    <mergeCell ref="A1:F1"/>
    <mergeCell ref="A4:C4"/>
    <mergeCell ref="D4:F4"/>
    <mergeCell ref="A38:F38"/>
    <mergeCell ref="A39:F39"/>
    <mergeCell ref="A40:F4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B1">
      <selection activeCell="K10" sqref="K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spans="1:7" ht="19.5">
      <c r="A1" s="1" t="s">
        <v>118</v>
      </c>
      <c r="G1" s="1" t="s">
        <v>118</v>
      </c>
    </row>
    <row r="2" ht="12.75">
      <c r="K2" s="16" t="s">
        <v>119</v>
      </c>
    </row>
    <row r="3" spans="1:11" ht="12.75">
      <c r="A3" s="2" t="s">
        <v>2</v>
      </c>
      <c r="K3" s="16" t="s">
        <v>3</v>
      </c>
    </row>
    <row r="4" spans="1:11" ht="15" customHeight="1">
      <c r="A4" s="18" t="s">
        <v>120</v>
      </c>
      <c r="B4" s="19" t="s">
        <v>5</v>
      </c>
      <c r="C4" s="19" t="s">
        <v>5</v>
      </c>
      <c r="D4" s="19" t="s">
        <v>121</v>
      </c>
      <c r="E4" s="4" t="s">
        <v>97</v>
      </c>
      <c r="F4" s="4" t="s">
        <v>122</v>
      </c>
      <c r="G4" s="4" t="s">
        <v>123</v>
      </c>
      <c r="H4" s="4" t="s">
        <v>124</v>
      </c>
      <c r="I4" s="4" t="s">
        <v>125</v>
      </c>
      <c r="J4" s="4" t="s">
        <v>126</v>
      </c>
      <c r="K4" s="4" t="s">
        <v>127</v>
      </c>
    </row>
    <row r="5" spans="1:11" ht="15" customHeight="1">
      <c r="A5" s="25" t="s">
        <v>128</v>
      </c>
      <c r="B5" s="7" t="s">
        <v>5</v>
      </c>
      <c r="C5" s="7" t="s">
        <v>5</v>
      </c>
      <c r="D5" s="7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129</v>
      </c>
    </row>
    <row r="6" spans="1:11" ht="15" customHeight="1">
      <c r="A6" s="25" t="s">
        <v>5</v>
      </c>
      <c r="B6" s="7" t="s">
        <v>5</v>
      </c>
      <c r="C6" s="7" t="s">
        <v>5</v>
      </c>
      <c r="D6" s="7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15" customHeight="1">
      <c r="A7" s="25" t="s">
        <v>5</v>
      </c>
      <c r="B7" s="7" t="s">
        <v>5</v>
      </c>
      <c r="C7" s="7" t="s">
        <v>5</v>
      </c>
      <c r="D7" s="7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</row>
    <row r="8" spans="1:11" ht="15" customHeight="1">
      <c r="A8" s="25" t="s">
        <v>130</v>
      </c>
      <c r="B8" s="7" t="s">
        <v>131</v>
      </c>
      <c r="C8" s="7" t="s">
        <v>132</v>
      </c>
      <c r="D8" s="7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  <c r="K8" s="6" t="s">
        <v>36</v>
      </c>
    </row>
    <row r="9" spans="1:11" ht="15" customHeight="1">
      <c r="A9" s="25" t="s">
        <v>5</v>
      </c>
      <c r="B9" s="7" t="s">
        <v>5</v>
      </c>
      <c r="C9" s="7" t="s">
        <v>5</v>
      </c>
      <c r="D9" s="7" t="s">
        <v>133</v>
      </c>
      <c r="E9" s="24">
        <v>57769.570551</v>
      </c>
      <c r="F9" s="24">
        <v>53254.150738</v>
      </c>
      <c r="G9" s="24">
        <v>341.249747</v>
      </c>
      <c r="H9" s="24">
        <v>2031.1736</v>
      </c>
      <c r="I9" s="24" t="s">
        <v>5</v>
      </c>
      <c r="J9" s="24" t="s">
        <v>5</v>
      </c>
      <c r="K9" s="24">
        <v>2142.996466</v>
      </c>
    </row>
    <row r="10" spans="1:11" ht="15" customHeight="1">
      <c r="A10" s="9" t="s">
        <v>134</v>
      </c>
      <c r="B10" s="10" t="s">
        <v>5</v>
      </c>
      <c r="C10" s="10" t="s">
        <v>5</v>
      </c>
      <c r="D10" s="10" t="s">
        <v>135</v>
      </c>
      <c r="E10" s="24">
        <v>352.37206499999996</v>
      </c>
      <c r="F10" s="24" t="s">
        <v>5</v>
      </c>
      <c r="G10" s="24">
        <v>74.216065</v>
      </c>
      <c r="H10" s="24" t="s">
        <v>5</v>
      </c>
      <c r="I10" s="24" t="s">
        <v>5</v>
      </c>
      <c r="J10" s="24" t="s">
        <v>5</v>
      </c>
      <c r="K10" s="24">
        <v>278.156</v>
      </c>
    </row>
    <row r="11" spans="1:11" ht="15" customHeight="1">
      <c r="A11" s="9" t="s">
        <v>136</v>
      </c>
      <c r="B11" s="10" t="s">
        <v>5</v>
      </c>
      <c r="C11" s="10" t="s">
        <v>5</v>
      </c>
      <c r="D11" s="10" t="s">
        <v>137</v>
      </c>
      <c r="E11" s="24">
        <v>352.37206499999996</v>
      </c>
      <c r="F11" s="24" t="s">
        <v>5</v>
      </c>
      <c r="G11" s="24">
        <v>74.216065</v>
      </c>
      <c r="H11" s="24" t="s">
        <v>5</v>
      </c>
      <c r="I11" s="24" t="s">
        <v>5</v>
      </c>
      <c r="J11" s="24" t="s">
        <v>5</v>
      </c>
      <c r="K11" s="24">
        <v>278.156</v>
      </c>
    </row>
    <row r="12" spans="1:11" ht="15" customHeight="1">
      <c r="A12" s="9" t="s">
        <v>138</v>
      </c>
      <c r="B12" s="10" t="s">
        <v>5</v>
      </c>
      <c r="C12" s="10" t="s">
        <v>5</v>
      </c>
      <c r="D12" s="10" t="s">
        <v>139</v>
      </c>
      <c r="E12" s="24">
        <v>352.37206499999996</v>
      </c>
      <c r="F12" s="24" t="s">
        <v>5</v>
      </c>
      <c r="G12" s="24">
        <v>74.216065</v>
      </c>
      <c r="H12" s="24" t="s">
        <v>5</v>
      </c>
      <c r="I12" s="24" t="s">
        <v>5</v>
      </c>
      <c r="J12" s="24" t="s">
        <v>5</v>
      </c>
      <c r="K12" s="24">
        <v>278.156</v>
      </c>
    </row>
    <row r="13" spans="1:11" ht="15" customHeight="1">
      <c r="A13" s="9" t="s">
        <v>140</v>
      </c>
      <c r="B13" s="10" t="s">
        <v>5</v>
      </c>
      <c r="C13" s="10" t="s">
        <v>5</v>
      </c>
      <c r="D13" s="10" t="s">
        <v>141</v>
      </c>
      <c r="E13" s="24">
        <v>57255.04407</v>
      </c>
      <c r="F13" s="24">
        <v>53091.996322000006</v>
      </c>
      <c r="G13" s="24">
        <v>267.033682</v>
      </c>
      <c r="H13" s="24">
        <v>2031.1736</v>
      </c>
      <c r="I13" s="24" t="s">
        <v>5</v>
      </c>
      <c r="J13" s="24" t="s">
        <v>5</v>
      </c>
      <c r="K13" s="24">
        <v>1864.840466</v>
      </c>
    </row>
    <row r="14" spans="1:11" ht="15" customHeight="1">
      <c r="A14" s="9" t="s">
        <v>142</v>
      </c>
      <c r="B14" s="10" t="s">
        <v>5</v>
      </c>
      <c r="C14" s="10" t="s">
        <v>5</v>
      </c>
      <c r="D14" s="10" t="s">
        <v>143</v>
      </c>
      <c r="E14" s="24">
        <v>1529.957119</v>
      </c>
      <c r="F14" s="24">
        <v>1526.457119</v>
      </c>
      <c r="G14" s="24">
        <v>2.5</v>
      </c>
      <c r="H14" s="24" t="s">
        <v>5</v>
      </c>
      <c r="I14" s="24" t="s">
        <v>5</v>
      </c>
      <c r="J14" s="24" t="s">
        <v>5</v>
      </c>
      <c r="K14" s="24">
        <v>1</v>
      </c>
    </row>
    <row r="15" spans="1:11" ht="15" customHeight="1">
      <c r="A15" s="9" t="s">
        <v>144</v>
      </c>
      <c r="B15" s="10" t="s">
        <v>5</v>
      </c>
      <c r="C15" s="10" t="s">
        <v>5</v>
      </c>
      <c r="D15" s="10" t="s">
        <v>145</v>
      </c>
      <c r="E15" s="24">
        <v>104.182722</v>
      </c>
      <c r="F15" s="24">
        <v>101.682722</v>
      </c>
      <c r="G15" s="24">
        <v>2.5</v>
      </c>
      <c r="H15" s="24" t="s">
        <v>5</v>
      </c>
      <c r="I15" s="24" t="s">
        <v>5</v>
      </c>
      <c r="J15" s="24" t="s">
        <v>5</v>
      </c>
      <c r="K15" s="24" t="s">
        <v>5</v>
      </c>
    </row>
    <row r="16" spans="1:11" ht="15" customHeight="1">
      <c r="A16" s="9" t="s">
        <v>146</v>
      </c>
      <c r="B16" s="10" t="s">
        <v>5</v>
      </c>
      <c r="C16" s="10" t="s">
        <v>5</v>
      </c>
      <c r="D16" s="10" t="s">
        <v>147</v>
      </c>
      <c r="E16" s="24">
        <v>1111.2894</v>
      </c>
      <c r="F16" s="24">
        <v>1110.2894</v>
      </c>
      <c r="G16" s="24" t="s">
        <v>5</v>
      </c>
      <c r="H16" s="24" t="s">
        <v>5</v>
      </c>
      <c r="I16" s="24" t="s">
        <v>5</v>
      </c>
      <c r="J16" s="24" t="s">
        <v>5</v>
      </c>
      <c r="K16" s="24">
        <v>1</v>
      </c>
    </row>
    <row r="17" spans="1:11" ht="15" customHeight="1">
      <c r="A17" s="9" t="s">
        <v>148</v>
      </c>
      <c r="B17" s="10" t="s">
        <v>5</v>
      </c>
      <c r="C17" s="10" t="s">
        <v>5</v>
      </c>
      <c r="D17" s="10" t="s">
        <v>149</v>
      </c>
      <c r="E17" s="24">
        <v>297.995877</v>
      </c>
      <c r="F17" s="24">
        <v>297.995877</v>
      </c>
      <c r="G17" s="24" t="s">
        <v>5</v>
      </c>
      <c r="H17" s="24" t="s">
        <v>5</v>
      </c>
      <c r="I17" s="24" t="s">
        <v>5</v>
      </c>
      <c r="J17" s="24" t="s">
        <v>5</v>
      </c>
      <c r="K17" s="24" t="s">
        <v>5</v>
      </c>
    </row>
    <row r="18" spans="1:11" ht="15" customHeight="1">
      <c r="A18" s="9" t="s">
        <v>150</v>
      </c>
      <c r="B18" s="10" t="s">
        <v>5</v>
      </c>
      <c r="C18" s="10" t="s">
        <v>5</v>
      </c>
      <c r="D18" s="10" t="s">
        <v>151</v>
      </c>
      <c r="E18" s="24">
        <v>16.48912</v>
      </c>
      <c r="F18" s="24">
        <v>16.48912</v>
      </c>
      <c r="G18" s="24" t="s">
        <v>5</v>
      </c>
      <c r="H18" s="24" t="s">
        <v>5</v>
      </c>
      <c r="I18" s="24" t="s">
        <v>5</v>
      </c>
      <c r="J18" s="24" t="s">
        <v>5</v>
      </c>
      <c r="K18" s="24" t="s">
        <v>5</v>
      </c>
    </row>
    <row r="19" spans="1:11" ht="15" customHeight="1">
      <c r="A19" s="9" t="s">
        <v>152</v>
      </c>
      <c r="B19" s="10" t="s">
        <v>5</v>
      </c>
      <c r="C19" s="10" t="s">
        <v>5</v>
      </c>
      <c r="D19" s="10" t="s">
        <v>153</v>
      </c>
      <c r="E19" s="24">
        <v>54431.14619400001</v>
      </c>
      <c r="F19" s="24">
        <v>50271.598445999996</v>
      </c>
      <c r="G19" s="24">
        <v>264.533682</v>
      </c>
      <c r="H19" s="24">
        <v>2031.1736</v>
      </c>
      <c r="I19" s="24"/>
      <c r="J19" s="24" t="s">
        <v>5</v>
      </c>
      <c r="K19" s="24">
        <v>1863.840466</v>
      </c>
    </row>
    <row r="20" spans="1:11" ht="15" customHeight="1">
      <c r="A20" s="9" t="s">
        <v>154</v>
      </c>
      <c r="B20" s="10" t="s">
        <v>5</v>
      </c>
      <c r="C20" s="10" t="s">
        <v>5</v>
      </c>
      <c r="D20" s="10" t="s">
        <v>155</v>
      </c>
      <c r="E20" s="24">
        <v>8088.884693999999</v>
      </c>
      <c r="F20" s="24">
        <v>8084.603693999999</v>
      </c>
      <c r="G20" s="24">
        <v>4.281</v>
      </c>
      <c r="H20" s="24" t="s">
        <v>5</v>
      </c>
      <c r="I20" s="24" t="s">
        <v>5</v>
      </c>
      <c r="J20" s="24" t="s">
        <v>5</v>
      </c>
      <c r="K20" s="24" t="s">
        <v>5</v>
      </c>
    </row>
    <row r="21" spans="1:11" ht="15" customHeight="1">
      <c r="A21" s="9" t="s">
        <v>156</v>
      </c>
      <c r="B21" s="10" t="s">
        <v>5</v>
      </c>
      <c r="C21" s="10" t="s">
        <v>5</v>
      </c>
      <c r="D21" s="10" t="s">
        <v>157</v>
      </c>
      <c r="E21" s="24">
        <v>23815.439871000002</v>
      </c>
      <c r="F21" s="24">
        <v>21223.758897</v>
      </c>
      <c r="G21" s="24">
        <v>57.101292</v>
      </c>
      <c r="H21" s="24">
        <v>1446.1634</v>
      </c>
      <c r="I21" s="24" t="s">
        <v>5</v>
      </c>
      <c r="J21" s="24" t="s">
        <v>5</v>
      </c>
      <c r="K21" s="24">
        <v>1088.4162820000001</v>
      </c>
    </row>
    <row r="22" spans="1:11" ht="15" customHeight="1">
      <c r="A22" s="9" t="s">
        <v>158</v>
      </c>
      <c r="B22" s="10" t="s">
        <v>5</v>
      </c>
      <c r="C22" s="10" t="s">
        <v>5</v>
      </c>
      <c r="D22" s="10" t="s">
        <v>159</v>
      </c>
      <c r="E22" s="24">
        <v>18793.393877000002</v>
      </c>
      <c r="F22" s="24">
        <v>17236.427187</v>
      </c>
      <c r="G22" s="24">
        <v>203.15139</v>
      </c>
      <c r="H22" s="24">
        <v>585.0102</v>
      </c>
      <c r="I22" s="24" t="s">
        <v>5</v>
      </c>
      <c r="J22" s="24" t="s">
        <v>5</v>
      </c>
      <c r="K22" s="24">
        <v>768.8051</v>
      </c>
    </row>
    <row r="23" spans="1:11" ht="15" customHeight="1">
      <c r="A23" s="9" t="s">
        <v>160</v>
      </c>
      <c r="B23" s="10" t="s">
        <v>5</v>
      </c>
      <c r="C23" s="10" t="s">
        <v>5</v>
      </c>
      <c r="D23" s="10" t="s">
        <v>161</v>
      </c>
      <c r="E23" s="24">
        <v>41.855184</v>
      </c>
      <c r="F23" s="24">
        <v>35.7361</v>
      </c>
      <c r="G23" s="24" t="s">
        <v>5</v>
      </c>
      <c r="H23" s="24" t="s">
        <v>5</v>
      </c>
      <c r="I23" s="24" t="s">
        <v>5</v>
      </c>
      <c r="J23" s="24" t="s">
        <v>5</v>
      </c>
      <c r="K23" s="24">
        <v>6.119084</v>
      </c>
    </row>
    <row r="24" spans="1:11" ht="15" customHeight="1">
      <c r="A24" s="9" t="s">
        <v>162</v>
      </c>
      <c r="B24" s="10" t="s">
        <v>5</v>
      </c>
      <c r="C24" s="10" t="s">
        <v>5</v>
      </c>
      <c r="D24" s="10" t="s">
        <v>163</v>
      </c>
      <c r="E24" s="24">
        <v>3691.572568</v>
      </c>
      <c r="F24" s="24">
        <v>3691.072568</v>
      </c>
      <c r="G24" s="24" t="s">
        <v>5</v>
      </c>
      <c r="H24" s="24" t="s">
        <v>5</v>
      </c>
      <c r="I24" s="24" t="s">
        <v>5</v>
      </c>
      <c r="J24" s="24" t="s">
        <v>5</v>
      </c>
      <c r="K24" s="24">
        <v>0.5</v>
      </c>
    </row>
    <row r="25" spans="1:11" ht="15" customHeight="1">
      <c r="A25" s="9" t="s">
        <v>164</v>
      </c>
      <c r="B25" s="10" t="s">
        <v>5</v>
      </c>
      <c r="C25" s="10" t="s">
        <v>5</v>
      </c>
      <c r="D25" s="10" t="s">
        <v>165</v>
      </c>
      <c r="E25" s="24">
        <v>1293.940757</v>
      </c>
      <c r="F25" s="24">
        <v>1293.940757</v>
      </c>
      <c r="G25" s="24" t="s">
        <v>5</v>
      </c>
      <c r="H25" s="24" t="s">
        <v>5</v>
      </c>
      <c r="I25" s="24" t="s">
        <v>5</v>
      </c>
      <c r="J25" s="24" t="s">
        <v>5</v>
      </c>
      <c r="K25" s="24" t="s">
        <v>5</v>
      </c>
    </row>
    <row r="26" spans="1:11" ht="15" customHeight="1">
      <c r="A26" s="9" t="s">
        <v>166</v>
      </c>
      <c r="B26" s="10" t="s">
        <v>5</v>
      </c>
      <c r="C26" s="10" t="s">
        <v>5</v>
      </c>
      <c r="D26" s="10" t="s">
        <v>167</v>
      </c>
      <c r="E26" s="24">
        <v>13.635851999999998</v>
      </c>
      <c r="F26" s="24">
        <v>13.635851999999998</v>
      </c>
      <c r="G26" s="24" t="s">
        <v>5</v>
      </c>
      <c r="H26" s="24" t="s">
        <v>5</v>
      </c>
      <c r="I26" s="24" t="s">
        <v>5</v>
      </c>
      <c r="J26" s="24" t="s">
        <v>5</v>
      </c>
      <c r="K26" s="24" t="s">
        <v>5</v>
      </c>
    </row>
    <row r="27" spans="1:11" ht="15" customHeight="1">
      <c r="A27" s="9" t="s">
        <v>168</v>
      </c>
      <c r="B27" s="10" t="s">
        <v>5</v>
      </c>
      <c r="C27" s="10" t="s">
        <v>5</v>
      </c>
      <c r="D27" s="10" t="s">
        <v>169</v>
      </c>
      <c r="E27" s="24">
        <v>863.028806</v>
      </c>
      <c r="F27" s="24">
        <v>863.028806</v>
      </c>
      <c r="G27" s="24" t="s">
        <v>5</v>
      </c>
      <c r="H27" s="24" t="s">
        <v>5</v>
      </c>
      <c r="I27" s="24" t="s">
        <v>5</v>
      </c>
      <c r="J27" s="24" t="s">
        <v>5</v>
      </c>
      <c r="K27" s="24" t="s">
        <v>5</v>
      </c>
    </row>
    <row r="28" spans="1:11" ht="15" customHeight="1">
      <c r="A28" s="9" t="s">
        <v>170</v>
      </c>
      <c r="B28" s="10" t="s">
        <v>5</v>
      </c>
      <c r="C28" s="10" t="s">
        <v>5</v>
      </c>
      <c r="D28" s="10" t="s">
        <v>171</v>
      </c>
      <c r="E28" s="24">
        <v>164.919384</v>
      </c>
      <c r="F28" s="24">
        <v>164.919384</v>
      </c>
      <c r="G28" s="24" t="s">
        <v>5</v>
      </c>
      <c r="H28" s="24" t="s">
        <v>5</v>
      </c>
      <c r="I28" s="24" t="s">
        <v>5</v>
      </c>
      <c r="J28" s="24" t="s">
        <v>5</v>
      </c>
      <c r="K28" s="24" t="s">
        <v>5</v>
      </c>
    </row>
    <row r="29" spans="1:11" ht="15" customHeight="1">
      <c r="A29" s="9" t="s">
        <v>172</v>
      </c>
      <c r="B29" s="10" t="s">
        <v>5</v>
      </c>
      <c r="C29" s="10" t="s">
        <v>5</v>
      </c>
      <c r="D29" s="10" t="s">
        <v>173</v>
      </c>
      <c r="E29" s="24">
        <v>252.35671499999998</v>
      </c>
      <c r="F29" s="24">
        <v>252.35671499999998</v>
      </c>
      <c r="G29" s="24" t="s">
        <v>5</v>
      </c>
      <c r="H29" s="24" t="s">
        <v>5</v>
      </c>
      <c r="I29" s="24" t="s">
        <v>5</v>
      </c>
      <c r="J29" s="24" t="s">
        <v>5</v>
      </c>
      <c r="K29" s="24" t="s">
        <v>5</v>
      </c>
    </row>
    <row r="30" spans="1:11" ht="15" customHeight="1">
      <c r="A30" s="9" t="s">
        <v>174</v>
      </c>
      <c r="B30" s="10" t="s">
        <v>5</v>
      </c>
      <c r="C30" s="10" t="s">
        <v>5</v>
      </c>
      <c r="D30" s="10" t="s">
        <v>175</v>
      </c>
      <c r="E30" s="24">
        <v>74.49195</v>
      </c>
      <c r="F30" s="24">
        <v>74.49195</v>
      </c>
      <c r="G30" s="24" t="s">
        <v>5</v>
      </c>
      <c r="H30" s="24" t="s">
        <v>5</v>
      </c>
      <c r="I30" s="24" t="s">
        <v>5</v>
      </c>
      <c r="J30" s="24" t="s">
        <v>5</v>
      </c>
      <c r="K30" s="24" t="s">
        <v>5</v>
      </c>
    </row>
    <row r="31" spans="1:11" ht="15" customHeight="1">
      <c r="A31" s="9" t="s">
        <v>176</v>
      </c>
      <c r="B31" s="10" t="s">
        <v>5</v>
      </c>
      <c r="C31" s="10" t="s">
        <v>5</v>
      </c>
      <c r="D31" s="10" t="s">
        <v>177</v>
      </c>
      <c r="E31" s="24">
        <v>74.49195</v>
      </c>
      <c r="F31" s="24">
        <v>74.49195</v>
      </c>
      <c r="G31" s="24" t="s">
        <v>5</v>
      </c>
      <c r="H31" s="24" t="s">
        <v>5</v>
      </c>
      <c r="I31" s="24" t="s">
        <v>5</v>
      </c>
      <c r="J31" s="24" t="s">
        <v>5</v>
      </c>
      <c r="K31" s="24" t="s">
        <v>5</v>
      </c>
    </row>
    <row r="32" spans="1:11" ht="15" customHeight="1">
      <c r="A32" s="9" t="s">
        <v>178</v>
      </c>
      <c r="B32" s="10" t="s">
        <v>5</v>
      </c>
      <c r="C32" s="10" t="s">
        <v>5</v>
      </c>
      <c r="D32" s="10" t="s">
        <v>179</v>
      </c>
      <c r="E32" s="24">
        <v>48.572691</v>
      </c>
      <c r="F32" s="24">
        <v>48.572691</v>
      </c>
      <c r="G32" s="24" t="s">
        <v>5</v>
      </c>
      <c r="H32" s="24" t="s">
        <v>5</v>
      </c>
      <c r="I32" s="24" t="s">
        <v>5</v>
      </c>
      <c r="J32" s="24" t="s">
        <v>5</v>
      </c>
      <c r="K32" s="24" t="s">
        <v>5</v>
      </c>
    </row>
    <row r="33" spans="1:11" ht="15" customHeight="1">
      <c r="A33" s="9" t="s">
        <v>180</v>
      </c>
      <c r="B33" s="10" t="s">
        <v>5</v>
      </c>
      <c r="C33" s="10" t="s">
        <v>5</v>
      </c>
      <c r="D33" s="10" t="s">
        <v>181</v>
      </c>
      <c r="E33" s="24">
        <v>25.919259</v>
      </c>
      <c r="F33" s="24">
        <v>25.919259</v>
      </c>
      <c r="G33" s="24" t="s">
        <v>5</v>
      </c>
      <c r="H33" s="24" t="s">
        <v>5</v>
      </c>
      <c r="I33" s="24" t="s">
        <v>5</v>
      </c>
      <c r="J33" s="24" t="s">
        <v>5</v>
      </c>
      <c r="K33" s="24" t="s">
        <v>5</v>
      </c>
    </row>
    <row r="34" spans="1:11" ht="15" customHeight="1">
      <c r="A34" s="9" t="s">
        <v>182</v>
      </c>
      <c r="B34" s="10" t="s">
        <v>5</v>
      </c>
      <c r="C34" s="10" t="s">
        <v>5</v>
      </c>
      <c r="D34" s="10" t="s">
        <v>183</v>
      </c>
      <c r="E34" s="24">
        <v>47.383577</v>
      </c>
      <c r="F34" s="24">
        <v>47.383577</v>
      </c>
      <c r="G34" s="24" t="s">
        <v>5</v>
      </c>
      <c r="H34" s="24" t="s">
        <v>5</v>
      </c>
      <c r="I34" s="24" t="s">
        <v>5</v>
      </c>
      <c r="J34" s="24" t="s">
        <v>5</v>
      </c>
      <c r="K34" s="24" t="s">
        <v>5</v>
      </c>
    </row>
    <row r="35" spans="1:11" ht="15" customHeight="1">
      <c r="A35" s="9" t="s">
        <v>184</v>
      </c>
      <c r="B35" s="10" t="s">
        <v>5</v>
      </c>
      <c r="C35" s="10" t="s">
        <v>5</v>
      </c>
      <c r="D35" s="10" t="s">
        <v>185</v>
      </c>
      <c r="E35" s="24">
        <v>2.532</v>
      </c>
      <c r="F35" s="24">
        <v>2.532</v>
      </c>
      <c r="G35" s="24" t="s">
        <v>5</v>
      </c>
      <c r="H35" s="24" t="s">
        <v>5</v>
      </c>
      <c r="I35" s="24" t="s">
        <v>5</v>
      </c>
      <c r="J35" s="24" t="s">
        <v>5</v>
      </c>
      <c r="K35" s="24" t="s">
        <v>5</v>
      </c>
    </row>
    <row r="36" spans="1:11" ht="15" customHeight="1">
      <c r="A36" s="9" t="s">
        <v>186</v>
      </c>
      <c r="B36" s="10" t="s">
        <v>5</v>
      </c>
      <c r="C36" s="10" t="s">
        <v>5</v>
      </c>
      <c r="D36" s="10" t="s">
        <v>187</v>
      </c>
      <c r="E36" s="24">
        <v>2.532</v>
      </c>
      <c r="F36" s="24">
        <v>2.532</v>
      </c>
      <c r="G36" s="24" t="s">
        <v>5</v>
      </c>
      <c r="H36" s="24" t="s">
        <v>5</v>
      </c>
      <c r="I36" s="24" t="s">
        <v>5</v>
      </c>
      <c r="J36" s="24" t="s">
        <v>5</v>
      </c>
      <c r="K36" s="24" t="s">
        <v>5</v>
      </c>
    </row>
    <row r="37" spans="1:11" ht="15" customHeight="1">
      <c r="A37" s="9" t="s">
        <v>188</v>
      </c>
      <c r="B37" s="10" t="s">
        <v>5</v>
      </c>
      <c r="C37" s="10" t="s">
        <v>5</v>
      </c>
      <c r="D37" s="10" t="s">
        <v>189</v>
      </c>
      <c r="E37" s="24">
        <v>44.851577</v>
      </c>
      <c r="F37" s="24">
        <v>44.851577</v>
      </c>
      <c r="G37" s="24" t="s">
        <v>5</v>
      </c>
      <c r="H37" s="24" t="s">
        <v>5</v>
      </c>
      <c r="I37" s="24" t="s">
        <v>5</v>
      </c>
      <c r="J37" s="24" t="s">
        <v>5</v>
      </c>
      <c r="K37" s="24" t="s">
        <v>5</v>
      </c>
    </row>
    <row r="38" spans="1:11" ht="15" customHeight="1">
      <c r="A38" s="9" t="s">
        <v>190</v>
      </c>
      <c r="B38" s="10" t="s">
        <v>5</v>
      </c>
      <c r="C38" s="10" t="s">
        <v>5</v>
      </c>
      <c r="D38" s="10" t="s">
        <v>191</v>
      </c>
      <c r="E38" s="24">
        <v>6.643358999999999</v>
      </c>
      <c r="F38" s="24">
        <v>6.643358999999999</v>
      </c>
      <c r="G38" s="24" t="s">
        <v>5</v>
      </c>
      <c r="H38" s="24" t="s">
        <v>5</v>
      </c>
      <c r="I38" s="24" t="s">
        <v>5</v>
      </c>
      <c r="J38" s="24" t="s">
        <v>5</v>
      </c>
      <c r="K38" s="24" t="s">
        <v>5</v>
      </c>
    </row>
    <row r="39" spans="1:11" ht="15" customHeight="1">
      <c r="A39" s="9" t="s">
        <v>192</v>
      </c>
      <c r="B39" s="10" t="s">
        <v>5</v>
      </c>
      <c r="C39" s="10" t="s">
        <v>5</v>
      </c>
      <c r="D39" s="10" t="s">
        <v>193</v>
      </c>
      <c r="E39" s="24">
        <v>20.484378</v>
      </c>
      <c r="F39" s="24">
        <v>20.484378</v>
      </c>
      <c r="G39" s="24" t="s">
        <v>5</v>
      </c>
      <c r="H39" s="24" t="s">
        <v>5</v>
      </c>
      <c r="I39" s="24" t="s">
        <v>5</v>
      </c>
      <c r="J39" s="24" t="s">
        <v>5</v>
      </c>
      <c r="K39" s="24" t="s">
        <v>5</v>
      </c>
    </row>
    <row r="40" spans="1:11" ht="15" customHeight="1">
      <c r="A40" s="9" t="s">
        <v>194</v>
      </c>
      <c r="B40" s="10" t="s">
        <v>5</v>
      </c>
      <c r="C40" s="10" t="s">
        <v>5</v>
      </c>
      <c r="D40" s="10" t="s">
        <v>195</v>
      </c>
      <c r="E40" s="24">
        <v>17.72384</v>
      </c>
      <c r="F40" s="24">
        <v>17.72384</v>
      </c>
      <c r="G40" s="24" t="s">
        <v>5</v>
      </c>
      <c r="H40" s="24" t="s">
        <v>5</v>
      </c>
      <c r="I40" s="24" t="s">
        <v>5</v>
      </c>
      <c r="J40" s="24" t="s">
        <v>5</v>
      </c>
      <c r="K40" s="24" t="s">
        <v>5</v>
      </c>
    </row>
    <row r="41" spans="1:11" ht="15" customHeight="1">
      <c r="A41" s="9" t="s">
        <v>196</v>
      </c>
      <c r="B41" s="10" t="s">
        <v>5</v>
      </c>
      <c r="C41" s="10" t="s">
        <v>5</v>
      </c>
      <c r="D41" s="10" t="s">
        <v>197</v>
      </c>
      <c r="E41" s="24">
        <v>38.878889</v>
      </c>
      <c r="F41" s="24">
        <v>38.878889</v>
      </c>
      <c r="G41" s="24" t="s">
        <v>5</v>
      </c>
      <c r="H41" s="24" t="s">
        <v>5</v>
      </c>
      <c r="I41" s="24" t="s">
        <v>5</v>
      </c>
      <c r="J41" s="24" t="s">
        <v>5</v>
      </c>
      <c r="K41" s="24" t="s">
        <v>5</v>
      </c>
    </row>
    <row r="42" spans="1:11" ht="15" customHeight="1">
      <c r="A42" s="9" t="s">
        <v>198</v>
      </c>
      <c r="B42" s="10" t="s">
        <v>5</v>
      </c>
      <c r="C42" s="10" t="s">
        <v>5</v>
      </c>
      <c r="D42" s="10" t="s">
        <v>199</v>
      </c>
      <c r="E42" s="24">
        <v>38.878889</v>
      </c>
      <c r="F42" s="24">
        <v>38.878889</v>
      </c>
      <c r="G42" s="24" t="s">
        <v>5</v>
      </c>
      <c r="H42" s="24" t="s">
        <v>5</v>
      </c>
      <c r="I42" s="24" t="s">
        <v>5</v>
      </c>
      <c r="J42" s="24" t="s">
        <v>5</v>
      </c>
      <c r="K42" s="24" t="s">
        <v>5</v>
      </c>
    </row>
    <row r="43" spans="1:11" ht="15" customHeight="1">
      <c r="A43" s="9" t="s">
        <v>200</v>
      </c>
      <c r="B43" s="10" t="s">
        <v>5</v>
      </c>
      <c r="C43" s="10" t="s">
        <v>5</v>
      </c>
      <c r="D43" s="10" t="s">
        <v>201</v>
      </c>
      <c r="E43" s="24">
        <v>38.878889</v>
      </c>
      <c r="F43" s="24">
        <v>38.878889</v>
      </c>
      <c r="G43" s="24" t="s">
        <v>5</v>
      </c>
      <c r="H43" s="24" t="s">
        <v>5</v>
      </c>
      <c r="I43" s="24" t="s">
        <v>5</v>
      </c>
      <c r="J43" s="24" t="s">
        <v>5</v>
      </c>
      <c r="K43" s="24" t="s">
        <v>5</v>
      </c>
    </row>
    <row r="44" spans="1:11" ht="15" customHeight="1">
      <c r="A44" s="9" t="s">
        <v>202</v>
      </c>
      <c r="B44" s="10" t="s">
        <v>5</v>
      </c>
      <c r="C44" s="10" t="s">
        <v>5</v>
      </c>
      <c r="D44" s="10" t="s">
        <v>203</v>
      </c>
      <c r="E44" s="24">
        <v>1.4</v>
      </c>
      <c r="F44" s="24">
        <v>1.4</v>
      </c>
      <c r="G44" s="24" t="s">
        <v>5</v>
      </c>
      <c r="H44" s="24" t="s">
        <v>5</v>
      </c>
      <c r="I44" s="24" t="s">
        <v>5</v>
      </c>
      <c r="J44" s="24" t="s">
        <v>5</v>
      </c>
      <c r="K44" s="24" t="s">
        <v>5</v>
      </c>
    </row>
    <row r="45" spans="1:11" ht="15" customHeight="1">
      <c r="A45" s="9" t="s">
        <v>204</v>
      </c>
      <c r="B45" s="10" t="s">
        <v>5</v>
      </c>
      <c r="C45" s="10" t="s">
        <v>5</v>
      </c>
      <c r="D45" s="10" t="s">
        <v>205</v>
      </c>
      <c r="E45" s="24">
        <v>1.4</v>
      </c>
      <c r="F45" s="24">
        <v>1.4</v>
      </c>
      <c r="G45" s="24" t="s">
        <v>5</v>
      </c>
      <c r="H45" s="24" t="s">
        <v>5</v>
      </c>
      <c r="I45" s="24" t="s">
        <v>5</v>
      </c>
      <c r="J45" s="24" t="s">
        <v>5</v>
      </c>
      <c r="K45" s="24" t="s">
        <v>5</v>
      </c>
    </row>
    <row r="46" spans="1:11" ht="15" customHeight="1">
      <c r="A46" s="9" t="s">
        <v>206</v>
      </c>
      <c r="B46" s="10" t="s">
        <v>5</v>
      </c>
      <c r="C46" s="10" t="s">
        <v>5</v>
      </c>
      <c r="D46" s="10" t="s">
        <v>207</v>
      </c>
      <c r="E46" s="24">
        <v>1.4</v>
      </c>
      <c r="F46" s="24">
        <v>1.4</v>
      </c>
      <c r="G46" s="24" t="s">
        <v>5</v>
      </c>
      <c r="H46" s="24" t="s">
        <v>5</v>
      </c>
      <c r="I46" s="24" t="s">
        <v>5</v>
      </c>
      <c r="J46" s="24" t="s">
        <v>5</v>
      </c>
      <c r="K46" s="24" t="s">
        <v>5</v>
      </c>
    </row>
    <row r="47" spans="1:11" ht="15" customHeight="1">
      <c r="A47" s="12" t="s">
        <v>208</v>
      </c>
      <c r="B47" s="13" t="s">
        <v>5</v>
      </c>
      <c r="C47" s="13" t="s">
        <v>5</v>
      </c>
      <c r="D47" s="13" t="s">
        <v>5</v>
      </c>
      <c r="E47" s="13" t="s">
        <v>5</v>
      </c>
      <c r="F47" s="13" t="s">
        <v>5</v>
      </c>
      <c r="G47" s="13" t="s">
        <v>5</v>
      </c>
      <c r="H47" s="13" t="s">
        <v>5</v>
      </c>
      <c r="I47" s="13" t="s">
        <v>5</v>
      </c>
      <c r="J47" s="13" t="s">
        <v>5</v>
      </c>
      <c r="K47" s="13" t="s">
        <v>5</v>
      </c>
    </row>
    <row r="48" spans="1:11" ht="15" customHeight="1">
      <c r="A48" s="12" t="s">
        <v>209</v>
      </c>
      <c r="B48" s="13" t="s">
        <v>5</v>
      </c>
      <c r="C48" s="13" t="s">
        <v>5</v>
      </c>
      <c r="D48" s="13" t="s">
        <v>5</v>
      </c>
      <c r="E48" s="13" t="s">
        <v>5</v>
      </c>
      <c r="F48" s="13" t="s">
        <v>5</v>
      </c>
      <c r="G48" s="13" t="s">
        <v>5</v>
      </c>
      <c r="H48" s="13" t="s">
        <v>5</v>
      </c>
      <c r="I48" s="13" t="s">
        <v>5</v>
      </c>
      <c r="J48" s="13" t="s">
        <v>5</v>
      </c>
      <c r="K48" s="13" t="s">
        <v>5</v>
      </c>
    </row>
    <row r="49" spans="1:11" ht="15" customHeight="1">
      <c r="A49" s="12" t="s">
        <v>210</v>
      </c>
      <c r="B49" s="13" t="s">
        <v>5</v>
      </c>
      <c r="C49" s="13" t="s">
        <v>5</v>
      </c>
      <c r="D49" s="13" t="s">
        <v>5</v>
      </c>
      <c r="E49" s="13" t="s">
        <v>5</v>
      </c>
      <c r="F49" s="13" t="s">
        <v>5</v>
      </c>
      <c r="G49" s="13" t="s">
        <v>5</v>
      </c>
      <c r="H49" s="13" t="s">
        <v>5</v>
      </c>
      <c r="I49" s="13" t="s">
        <v>5</v>
      </c>
      <c r="J49" s="13" t="s">
        <v>5</v>
      </c>
      <c r="K49" s="13" t="s">
        <v>5</v>
      </c>
    </row>
    <row r="50" spans="1:11" ht="15" customHeight="1">
      <c r="A50" s="12" t="s">
        <v>211</v>
      </c>
      <c r="B50" s="13" t="s">
        <v>5</v>
      </c>
      <c r="C50" s="13" t="s">
        <v>5</v>
      </c>
      <c r="D50" s="13" t="s">
        <v>5</v>
      </c>
      <c r="E50" s="13" t="s">
        <v>5</v>
      </c>
      <c r="F50" s="13" t="s">
        <v>5</v>
      </c>
      <c r="G50" s="13" t="s">
        <v>5</v>
      </c>
      <c r="H50" s="13" t="s">
        <v>5</v>
      </c>
      <c r="I50" s="13" t="s">
        <v>5</v>
      </c>
      <c r="J50" s="13" t="s">
        <v>5</v>
      </c>
      <c r="K50" s="13" t="s">
        <v>5</v>
      </c>
    </row>
    <row r="52" ht="12.75">
      <c r="G52" s="15" t="s">
        <v>212</v>
      </c>
    </row>
  </sheetData>
  <sheetProtection/>
  <mergeCells count="206">
    <mergeCell ref="A1:K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K47"/>
    <mergeCell ref="A48:K48"/>
    <mergeCell ref="A49:K49"/>
    <mergeCell ref="A50:K50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8">
      <selection activeCell="G10" sqref="G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7.140625" style="17" customWidth="1"/>
    <col min="8" max="10" width="17.140625" style="0" customWidth="1"/>
    <col min="11" max="11" width="9.7109375" style="0" bestFit="1" customWidth="1"/>
  </cols>
  <sheetData>
    <row r="1" spans="1:6" ht="19.5">
      <c r="A1" s="1" t="s">
        <v>213</v>
      </c>
      <c r="F1" s="44" t="s">
        <v>213</v>
      </c>
    </row>
    <row r="2" ht="12.75">
      <c r="J2" s="16" t="s">
        <v>214</v>
      </c>
    </row>
    <row r="3" spans="1:10" ht="12.75">
      <c r="A3" s="2" t="s">
        <v>2</v>
      </c>
      <c r="J3" s="16" t="s">
        <v>3</v>
      </c>
    </row>
    <row r="4" spans="1:10" ht="15" customHeight="1">
      <c r="A4" s="18" t="s">
        <v>120</v>
      </c>
      <c r="B4" s="19" t="s">
        <v>5</v>
      </c>
      <c r="C4" s="19" t="s">
        <v>5</v>
      </c>
      <c r="D4" s="19" t="s">
        <v>121</v>
      </c>
      <c r="E4" s="45" t="s">
        <v>99</v>
      </c>
      <c r="F4" s="45" t="s">
        <v>215</v>
      </c>
      <c r="G4" s="45" t="s">
        <v>216</v>
      </c>
      <c r="H4" s="4" t="s">
        <v>217</v>
      </c>
      <c r="I4" s="4" t="s">
        <v>218</v>
      </c>
      <c r="J4" s="4" t="s">
        <v>219</v>
      </c>
    </row>
    <row r="5" spans="1:10" ht="15" customHeight="1">
      <c r="A5" s="25" t="s">
        <v>128</v>
      </c>
      <c r="B5" s="7" t="s">
        <v>5</v>
      </c>
      <c r="C5" s="7" t="s">
        <v>5</v>
      </c>
      <c r="D5" s="7" t="s">
        <v>5</v>
      </c>
      <c r="E5" s="21" t="s">
        <v>5</v>
      </c>
      <c r="F5" s="21" t="s">
        <v>5</v>
      </c>
      <c r="G5" s="21" t="s">
        <v>5</v>
      </c>
      <c r="H5" s="6" t="s">
        <v>5</v>
      </c>
      <c r="I5" s="6" t="s">
        <v>5</v>
      </c>
      <c r="J5" s="6" t="s">
        <v>5</v>
      </c>
    </row>
    <row r="6" spans="1:10" ht="15" customHeight="1">
      <c r="A6" s="25" t="s">
        <v>5</v>
      </c>
      <c r="B6" s="7" t="s">
        <v>5</v>
      </c>
      <c r="C6" s="7" t="s">
        <v>5</v>
      </c>
      <c r="D6" s="7" t="s">
        <v>5</v>
      </c>
      <c r="E6" s="21" t="s">
        <v>5</v>
      </c>
      <c r="F6" s="21" t="s">
        <v>5</v>
      </c>
      <c r="G6" s="21" t="s">
        <v>5</v>
      </c>
      <c r="H6" s="6" t="s">
        <v>5</v>
      </c>
      <c r="I6" s="6" t="s">
        <v>5</v>
      </c>
      <c r="J6" s="6" t="s">
        <v>5</v>
      </c>
    </row>
    <row r="7" spans="1:10" ht="15" customHeight="1">
      <c r="A7" s="25" t="s">
        <v>5</v>
      </c>
      <c r="B7" s="7" t="s">
        <v>5</v>
      </c>
      <c r="C7" s="7" t="s">
        <v>5</v>
      </c>
      <c r="D7" s="7" t="s">
        <v>5</v>
      </c>
      <c r="E7" s="21" t="s">
        <v>5</v>
      </c>
      <c r="F7" s="21" t="s">
        <v>5</v>
      </c>
      <c r="G7" s="21" t="s">
        <v>5</v>
      </c>
      <c r="H7" s="6" t="s">
        <v>5</v>
      </c>
      <c r="I7" s="6" t="s">
        <v>5</v>
      </c>
      <c r="J7" s="6" t="s">
        <v>5</v>
      </c>
    </row>
    <row r="8" spans="1:10" ht="15" customHeight="1">
      <c r="A8" s="25" t="s">
        <v>130</v>
      </c>
      <c r="B8" s="7" t="s">
        <v>131</v>
      </c>
      <c r="C8" s="7" t="s">
        <v>132</v>
      </c>
      <c r="D8" s="7" t="s">
        <v>10</v>
      </c>
      <c r="E8" s="21" t="s">
        <v>11</v>
      </c>
      <c r="F8" s="21" t="s">
        <v>12</v>
      </c>
      <c r="G8" s="21" t="s">
        <v>20</v>
      </c>
      <c r="H8" s="6" t="s">
        <v>24</v>
      </c>
      <c r="I8" s="6" t="s">
        <v>28</v>
      </c>
      <c r="J8" s="6" t="s">
        <v>32</v>
      </c>
    </row>
    <row r="9" spans="1:10" ht="15" customHeight="1">
      <c r="A9" s="25" t="s">
        <v>5</v>
      </c>
      <c r="B9" s="7" t="s">
        <v>5</v>
      </c>
      <c r="C9" s="7" t="s">
        <v>5</v>
      </c>
      <c r="D9" s="7" t="s">
        <v>133</v>
      </c>
      <c r="E9" s="30">
        <f>581679135.91/(10000)</f>
        <v>58167.913591</v>
      </c>
      <c r="F9" s="30">
        <f>390178247.45/(10000)</f>
        <v>39017.824745</v>
      </c>
      <c r="G9" s="30">
        <f>191500888.46/(10000)</f>
        <v>19150.088846000002</v>
      </c>
      <c r="H9" s="8" t="s">
        <v>5</v>
      </c>
      <c r="I9" s="8" t="s">
        <v>5</v>
      </c>
      <c r="J9" s="8" t="s">
        <v>5</v>
      </c>
    </row>
    <row r="10" spans="1:10" ht="15" customHeight="1">
      <c r="A10" s="9" t="s">
        <v>134</v>
      </c>
      <c r="B10" s="10" t="s">
        <v>5</v>
      </c>
      <c r="C10" s="10" t="s">
        <v>5</v>
      </c>
      <c r="D10" s="10" t="s">
        <v>135</v>
      </c>
      <c r="E10" s="30">
        <f aca="true" t="shared" si="0" ref="E10:E12">3066064.86/(10000)</f>
        <v>306.60648599999996</v>
      </c>
      <c r="F10" s="30" t="s">
        <v>5</v>
      </c>
      <c r="G10" s="30">
        <f aca="true" t="shared" si="1" ref="G10:G12">3066064.86/(10000)</f>
        <v>306.60648599999996</v>
      </c>
      <c r="H10" s="11" t="s">
        <v>5</v>
      </c>
      <c r="I10" s="11" t="s">
        <v>5</v>
      </c>
      <c r="J10" s="11" t="s">
        <v>5</v>
      </c>
    </row>
    <row r="11" spans="1:10" ht="15" customHeight="1">
      <c r="A11" s="9" t="s">
        <v>136</v>
      </c>
      <c r="B11" s="10" t="s">
        <v>5</v>
      </c>
      <c r="C11" s="10" t="s">
        <v>5</v>
      </c>
      <c r="D11" s="10" t="s">
        <v>137</v>
      </c>
      <c r="E11" s="30">
        <f t="shared" si="0"/>
        <v>306.60648599999996</v>
      </c>
      <c r="F11" s="30" t="s">
        <v>5</v>
      </c>
      <c r="G11" s="30">
        <f t="shared" si="1"/>
        <v>306.60648599999996</v>
      </c>
      <c r="H11" s="11" t="s">
        <v>5</v>
      </c>
      <c r="I11" s="11" t="s">
        <v>5</v>
      </c>
      <c r="J11" s="11" t="s">
        <v>5</v>
      </c>
    </row>
    <row r="12" spans="1:10" ht="15" customHeight="1">
      <c r="A12" s="9" t="s">
        <v>138</v>
      </c>
      <c r="B12" s="10" t="s">
        <v>5</v>
      </c>
      <c r="C12" s="10" t="s">
        <v>5</v>
      </c>
      <c r="D12" s="10" t="s">
        <v>139</v>
      </c>
      <c r="E12" s="30">
        <f t="shared" si="0"/>
        <v>306.60648599999996</v>
      </c>
      <c r="F12" s="30" t="s">
        <v>5</v>
      </c>
      <c r="G12" s="30">
        <f t="shared" si="1"/>
        <v>306.60648599999996</v>
      </c>
      <c r="H12" s="11" t="s">
        <v>5</v>
      </c>
      <c r="I12" s="11" t="s">
        <v>5</v>
      </c>
      <c r="J12" s="11" t="s">
        <v>5</v>
      </c>
    </row>
    <row r="13" spans="1:10" ht="15" customHeight="1">
      <c r="A13" s="9" t="s">
        <v>140</v>
      </c>
      <c r="B13" s="10" t="s">
        <v>5</v>
      </c>
      <c r="C13" s="10" t="s">
        <v>5</v>
      </c>
      <c r="D13" s="10" t="s">
        <v>141</v>
      </c>
      <c r="E13" s="30">
        <f>576991526.89/(10000)</f>
        <v>57699.152688999995</v>
      </c>
      <c r="F13" s="30">
        <f>388591223.29/(10000)</f>
        <v>38859.122329000005</v>
      </c>
      <c r="G13" s="30">
        <f>188400303.6/(10000)</f>
        <v>18840.03036</v>
      </c>
      <c r="H13" s="11" t="s">
        <v>5</v>
      </c>
      <c r="I13" s="11" t="s">
        <v>5</v>
      </c>
      <c r="J13" s="11" t="s">
        <v>5</v>
      </c>
    </row>
    <row r="14" spans="1:10" ht="15" customHeight="1">
      <c r="A14" s="9" t="s">
        <v>142</v>
      </c>
      <c r="B14" s="10" t="s">
        <v>5</v>
      </c>
      <c r="C14" s="10" t="s">
        <v>5</v>
      </c>
      <c r="D14" s="10" t="s">
        <v>143</v>
      </c>
      <c r="E14" s="30">
        <f>15289571.19/(10000)</f>
        <v>1528.957119</v>
      </c>
      <c r="F14" s="30">
        <f>3996785.99/(10000)</f>
        <v>399.678599</v>
      </c>
      <c r="G14" s="30">
        <f>11292785.2/(10000)</f>
        <v>1129.2785199999998</v>
      </c>
      <c r="H14" s="11" t="s">
        <v>5</v>
      </c>
      <c r="I14" s="11" t="s">
        <v>5</v>
      </c>
      <c r="J14" s="11" t="s">
        <v>5</v>
      </c>
    </row>
    <row r="15" spans="1:10" ht="15" customHeight="1">
      <c r="A15" s="9" t="s">
        <v>144</v>
      </c>
      <c r="B15" s="10" t="s">
        <v>5</v>
      </c>
      <c r="C15" s="10" t="s">
        <v>5</v>
      </c>
      <c r="D15" s="10" t="s">
        <v>145</v>
      </c>
      <c r="E15" s="30">
        <f>1041827.22/(10000)</f>
        <v>104.182722</v>
      </c>
      <c r="F15" s="30">
        <f>1016827.22/(10000)</f>
        <v>101.682722</v>
      </c>
      <c r="G15" s="30">
        <f>25000/(10000)</f>
        <v>2.5</v>
      </c>
      <c r="H15" s="11" t="s">
        <v>5</v>
      </c>
      <c r="I15" s="11" t="s">
        <v>5</v>
      </c>
      <c r="J15" s="11" t="s">
        <v>5</v>
      </c>
    </row>
    <row r="16" spans="1:10" ht="15" customHeight="1">
      <c r="A16" s="9" t="s">
        <v>146</v>
      </c>
      <c r="B16" s="10" t="s">
        <v>5</v>
      </c>
      <c r="C16" s="10" t="s">
        <v>5</v>
      </c>
      <c r="D16" s="10" t="s">
        <v>147</v>
      </c>
      <c r="E16" s="30">
        <f>11102894/(10000)</f>
        <v>1110.2894</v>
      </c>
      <c r="F16" s="30" t="s">
        <v>5</v>
      </c>
      <c r="G16" s="30">
        <f>11102894/(10000)</f>
        <v>1110.2894</v>
      </c>
      <c r="H16" s="11" t="s">
        <v>5</v>
      </c>
      <c r="I16" s="11" t="s">
        <v>5</v>
      </c>
      <c r="J16" s="11" t="s">
        <v>5</v>
      </c>
    </row>
    <row r="17" spans="1:10" ht="15" customHeight="1">
      <c r="A17" s="9" t="s">
        <v>148</v>
      </c>
      <c r="B17" s="10" t="s">
        <v>5</v>
      </c>
      <c r="C17" s="10" t="s">
        <v>5</v>
      </c>
      <c r="D17" s="10" t="s">
        <v>149</v>
      </c>
      <c r="E17" s="30">
        <f>2979958.77/(10000)</f>
        <v>297.995877</v>
      </c>
      <c r="F17" s="30">
        <f>2979958.77/(10000)</f>
        <v>297.995877</v>
      </c>
      <c r="G17" s="30" t="s">
        <v>5</v>
      </c>
      <c r="H17" s="11" t="s">
        <v>5</v>
      </c>
      <c r="I17" s="11" t="s">
        <v>5</v>
      </c>
      <c r="J17" s="11" t="s">
        <v>5</v>
      </c>
    </row>
    <row r="18" spans="1:10" ht="15" customHeight="1">
      <c r="A18" s="9" t="s">
        <v>150</v>
      </c>
      <c r="B18" s="10" t="s">
        <v>5</v>
      </c>
      <c r="C18" s="10" t="s">
        <v>5</v>
      </c>
      <c r="D18" s="10" t="s">
        <v>151</v>
      </c>
      <c r="E18" s="30">
        <f>164891.2/(10000)</f>
        <v>16.48912</v>
      </c>
      <c r="F18" s="30" t="s">
        <v>5</v>
      </c>
      <c r="G18" s="30">
        <f>164891.2/(10000)</f>
        <v>16.48912</v>
      </c>
      <c r="H18" s="11" t="s">
        <v>5</v>
      </c>
      <c r="I18" s="11" t="s">
        <v>5</v>
      </c>
      <c r="J18" s="11" t="s">
        <v>5</v>
      </c>
    </row>
    <row r="19" spans="1:10" ht="15" customHeight="1">
      <c r="A19" s="9" t="s">
        <v>152</v>
      </c>
      <c r="B19" s="10" t="s">
        <v>5</v>
      </c>
      <c r="C19" s="10" t="s">
        <v>5</v>
      </c>
      <c r="D19" s="10" t="s">
        <v>153</v>
      </c>
      <c r="E19" s="30">
        <f>548762548.13/(10000)</f>
        <v>54876.254813</v>
      </c>
      <c r="F19" s="30">
        <f>384594437.3/(10000)</f>
        <v>38459.44373</v>
      </c>
      <c r="G19" s="30">
        <f>164168110.83/(10000)</f>
        <v>16416.811083</v>
      </c>
      <c r="H19" s="11" t="s">
        <v>5</v>
      </c>
      <c r="I19" s="11" t="s">
        <v>5</v>
      </c>
      <c r="J19" s="11" t="s">
        <v>5</v>
      </c>
    </row>
    <row r="20" spans="1:10" ht="15" customHeight="1">
      <c r="A20" s="9" t="s">
        <v>154</v>
      </c>
      <c r="B20" s="10" t="s">
        <v>5</v>
      </c>
      <c r="C20" s="10" t="s">
        <v>5</v>
      </c>
      <c r="D20" s="10" t="s">
        <v>155</v>
      </c>
      <c r="E20" s="30">
        <f>81970877.46/(10000)</f>
        <v>8197.087746</v>
      </c>
      <c r="F20" s="30">
        <f>28229313.27/(10000)</f>
        <v>2822.931327</v>
      </c>
      <c r="G20" s="30">
        <f>53741564.19/(10000)</f>
        <v>5374.156419</v>
      </c>
      <c r="H20" s="11" t="s">
        <v>5</v>
      </c>
      <c r="I20" s="11" t="s">
        <v>5</v>
      </c>
      <c r="J20" s="11" t="s">
        <v>5</v>
      </c>
    </row>
    <row r="21" spans="1:10" ht="15" customHeight="1">
      <c r="A21" s="9" t="s">
        <v>156</v>
      </c>
      <c r="B21" s="10" t="s">
        <v>5</v>
      </c>
      <c r="C21" s="10" t="s">
        <v>5</v>
      </c>
      <c r="D21" s="10" t="s">
        <v>157</v>
      </c>
      <c r="E21" s="30">
        <f>239271589.91/(10000)</f>
        <v>23927.158991</v>
      </c>
      <c r="F21" s="30">
        <f>173845475.81/(10000)</f>
        <v>17384.547581</v>
      </c>
      <c r="G21" s="30">
        <f>65426114.1/(10000)</f>
        <v>6542.61141</v>
      </c>
      <c r="H21" s="11" t="s">
        <v>5</v>
      </c>
      <c r="I21" s="11" t="s">
        <v>5</v>
      </c>
      <c r="J21" s="11" t="s">
        <v>5</v>
      </c>
    </row>
    <row r="22" spans="1:10" ht="15" customHeight="1">
      <c r="A22" s="9" t="s">
        <v>158</v>
      </c>
      <c r="B22" s="10" t="s">
        <v>5</v>
      </c>
      <c r="C22" s="10" t="s">
        <v>5</v>
      </c>
      <c r="D22" s="10" t="s">
        <v>159</v>
      </c>
      <c r="E22" s="30">
        <f>189802263.84/(10000)</f>
        <v>18980.226384</v>
      </c>
      <c r="F22" s="30">
        <f>157590104.31/(10000)</f>
        <v>15759.010431</v>
      </c>
      <c r="G22" s="30">
        <f>32212159.53/(10000)</f>
        <v>3221.215953</v>
      </c>
      <c r="H22" s="11" t="s">
        <v>5</v>
      </c>
      <c r="I22" s="11" t="s">
        <v>5</v>
      </c>
      <c r="J22" s="11" t="s">
        <v>5</v>
      </c>
    </row>
    <row r="23" spans="1:10" ht="15" customHeight="1">
      <c r="A23" s="9" t="s">
        <v>160</v>
      </c>
      <c r="B23" s="10" t="s">
        <v>5</v>
      </c>
      <c r="C23" s="10" t="s">
        <v>5</v>
      </c>
      <c r="D23" s="10" t="s">
        <v>161</v>
      </c>
      <c r="E23" s="30">
        <f>384581/(10000)</f>
        <v>38.4581</v>
      </c>
      <c r="F23" s="30" t="s">
        <v>5</v>
      </c>
      <c r="G23" s="30">
        <f>384581/(10000)</f>
        <v>38.4581</v>
      </c>
      <c r="H23" s="11" t="s">
        <v>5</v>
      </c>
      <c r="I23" s="11" t="s">
        <v>5</v>
      </c>
      <c r="J23" s="11" t="s">
        <v>5</v>
      </c>
    </row>
    <row r="24" spans="1:10" ht="15" customHeight="1">
      <c r="A24" s="9" t="s">
        <v>162</v>
      </c>
      <c r="B24" s="10" t="s">
        <v>5</v>
      </c>
      <c r="C24" s="10" t="s">
        <v>5</v>
      </c>
      <c r="D24" s="10" t="s">
        <v>163</v>
      </c>
      <c r="E24" s="30">
        <f>37333235.92/(10000)</f>
        <v>3733.323592</v>
      </c>
      <c r="F24" s="30">
        <f>24929543.91/(10000)</f>
        <v>2492.954391</v>
      </c>
      <c r="G24" s="30">
        <f>12403692.01/(10000)</f>
        <v>1240.369201</v>
      </c>
      <c r="H24" s="11" t="s">
        <v>5</v>
      </c>
      <c r="I24" s="11" t="s">
        <v>5</v>
      </c>
      <c r="J24" s="11" t="s">
        <v>5</v>
      </c>
    </row>
    <row r="25" spans="1:10" ht="15" customHeight="1">
      <c r="A25" s="9" t="s">
        <v>164</v>
      </c>
      <c r="B25" s="10" t="s">
        <v>5</v>
      </c>
      <c r="C25" s="10" t="s">
        <v>5</v>
      </c>
      <c r="D25" s="10" t="s">
        <v>165</v>
      </c>
      <c r="E25" s="30">
        <f>12939407.57/(10000)</f>
        <v>1293.940757</v>
      </c>
      <c r="F25" s="30" t="s">
        <v>5</v>
      </c>
      <c r="G25" s="30">
        <f>12939407.57/(10000)</f>
        <v>1293.940757</v>
      </c>
      <c r="H25" s="11" t="s">
        <v>5</v>
      </c>
      <c r="I25" s="11" t="s">
        <v>5</v>
      </c>
      <c r="J25" s="11" t="s">
        <v>5</v>
      </c>
    </row>
    <row r="26" spans="1:10" ht="15" customHeight="1">
      <c r="A26" s="9" t="s">
        <v>166</v>
      </c>
      <c r="B26" s="10" t="s">
        <v>5</v>
      </c>
      <c r="C26" s="10" t="s">
        <v>5</v>
      </c>
      <c r="D26" s="10" t="s">
        <v>167</v>
      </c>
      <c r="E26" s="30">
        <f>136358.52/(10000)</f>
        <v>13.635851999999998</v>
      </c>
      <c r="F26" s="30" t="s">
        <v>5</v>
      </c>
      <c r="G26" s="30">
        <f>136358.52/(10000)</f>
        <v>13.635851999999998</v>
      </c>
      <c r="H26" s="11" t="s">
        <v>5</v>
      </c>
      <c r="I26" s="11" t="s">
        <v>5</v>
      </c>
      <c r="J26" s="11" t="s">
        <v>5</v>
      </c>
    </row>
    <row r="27" spans="1:10" ht="15" customHeight="1">
      <c r="A27" s="9" t="s">
        <v>168</v>
      </c>
      <c r="B27" s="10" t="s">
        <v>5</v>
      </c>
      <c r="C27" s="10" t="s">
        <v>5</v>
      </c>
      <c r="D27" s="10" t="s">
        <v>169</v>
      </c>
      <c r="E27" s="30">
        <f>8630288.06/(10000)</f>
        <v>863.028806</v>
      </c>
      <c r="F27" s="30" t="s">
        <v>5</v>
      </c>
      <c r="G27" s="30">
        <f>8630288.06/(10000)</f>
        <v>863.028806</v>
      </c>
      <c r="H27" s="11" t="s">
        <v>5</v>
      </c>
      <c r="I27" s="11" t="s">
        <v>5</v>
      </c>
      <c r="J27" s="11" t="s">
        <v>5</v>
      </c>
    </row>
    <row r="28" spans="1:10" ht="15" customHeight="1">
      <c r="A28" s="9" t="s">
        <v>170</v>
      </c>
      <c r="B28" s="10" t="s">
        <v>5</v>
      </c>
      <c r="C28" s="10" t="s">
        <v>5</v>
      </c>
      <c r="D28" s="10" t="s">
        <v>171</v>
      </c>
      <c r="E28" s="30">
        <f>1649193.84/(10000)</f>
        <v>164.919384</v>
      </c>
      <c r="F28" s="30" t="s">
        <v>5</v>
      </c>
      <c r="G28" s="30">
        <f>1649193.84/(10000)</f>
        <v>164.919384</v>
      </c>
      <c r="H28" s="11" t="s">
        <v>5</v>
      </c>
      <c r="I28" s="11" t="s">
        <v>5</v>
      </c>
      <c r="J28" s="11" t="s">
        <v>5</v>
      </c>
    </row>
    <row r="29" spans="1:10" ht="15" customHeight="1">
      <c r="A29" s="9" t="s">
        <v>172</v>
      </c>
      <c r="B29" s="10" t="s">
        <v>5</v>
      </c>
      <c r="C29" s="10" t="s">
        <v>5</v>
      </c>
      <c r="D29" s="10" t="s">
        <v>173</v>
      </c>
      <c r="E29" s="30">
        <f>2523567.15/(10000)</f>
        <v>252.35671499999998</v>
      </c>
      <c r="F29" s="30" t="s">
        <v>5</v>
      </c>
      <c r="G29" s="30">
        <f>2523567.15/(10000)</f>
        <v>252.35671499999998</v>
      </c>
      <c r="H29" s="11" t="s">
        <v>5</v>
      </c>
      <c r="I29" s="11" t="s">
        <v>5</v>
      </c>
      <c r="J29" s="11" t="s">
        <v>5</v>
      </c>
    </row>
    <row r="30" spans="1:10" ht="15" customHeight="1">
      <c r="A30" s="9" t="s">
        <v>174</v>
      </c>
      <c r="B30" s="10" t="s">
        <v>5</v>
      </c>
      <c r="C30" s="10" t="s">
        <v>5</v>
      </c>
      <c r="D30" s="10" t="s">
        <v>175</v>
      </c>
      <c r="E30" s="30">
        <f>744919.5/(10000)</f>
        <v>74.49195</v>
      </c>
      <c r="F30" s="30">
        <f>744919.5/(10000)</f>
        <v>74.49195</v>
      </c>
      <c r="G30" s="30" t="s">
        <v>5</v>
      </c>
      <c r="H30" s="11" t="s">
        <v>5</v>
      </c>
      <c r="I30" s="11" t="s">
        <v>5</v>
      </c>
      <c r="J30" s="11" t="s">
        <v>5</v>
      </c>
    </row>
    <row r="31" spans="1:10" ht="15" customHeight="1">
      <c r="A31" s="9" t="s">
        <v>176</v>
      </c>
      <c r="B31" s="10" t="s">
        <v>5</v>
      </c>
      <c r="C31" s="10" t="s">
        <v>5</v>
      </c>
      <c r="D31" s="10" t="s">
        <v>177</v>
      </c>
      <c r="E31" s="30">
        <f>744919.5/(10000)</f>
        <v>74.49195</v>
      </c>
      <c r="F31" s="30">
        <f>744919.5/(10000)</f>
        <v>74.49195</v>
      </c>
      <c r="G31" s="30" t="s">
        <v>5</v>
      </c>
      <c r="H31" s="11" t="s">
        <v>5</v>
      </c>
      <c r="I31" s="11" t="s">
        <v>5</v>
      </c>
      <c r="J31" s="11" t="s">
        <v>5</v>
      </c>
    </row>
    <row r="32" spans="1:10" ht="15" customHeight="1">
      <c r="A32" s="9" t="s">
        <v>178</v>
      </c>
      <c r="B32" s="10" t="s">
        <v>5</v>
      </c>
      <c r="C32" s="10" t="s">
        <v>5</v>
      </c>
      <c r="D32" s="10" t="s">
        <v>179</v>
      </c>
      <c r="E32" s="30">
        <f>485726.91/(10000)</f>
        <v>48.572691</v>
      </c>
      <c r="F32" s="30">
        <f>485726.91/(10000)</f>
        <v>48.572691</v>
      </c>
      <c r="G32" s="30" t="s">
        <v>5</v>
      </c>
      <c r="H32" s="11" t="s">
        <v>5</v>
      </c>
      <c r="I32" s="11" t="s">
        <v>5</v>
      </c>
      <c r="J32" s="11" t="s">
        <v>5</v>
      </c>
    </row>
    <row r="33" spans="1:10" ht="15" customHeight="1">
      <c r="A33" s="9" t="s">
        <v>180</v>
      </c>
      <c r="B33" s="10" t="s">
        <v>5</v>
      </c>
      <c r="C33" s="10" t="s">
        <v>5</v>
      </c>
      <c r="D33" s="10" t="s">
        <v>181</v>
      </c>
      <c r="E33" s="30">
        <f>259192.59/(10000)</f>
        <v>25.919259</v>
      </c>
      <c r="F33" s="30">
        <f>259192.59/(10000)</f>
        <v>25.919259</v>
      </c>
      <c r="G33" s="30" t="s">
        <v>5</v>
      </c>
      <c r="H33" s="11" t="s">
        <v>5</v>
      </c>
      <c r="I33" s="11" t="s">
        <v>5</v>
      </c>
      <c r="J33" s="11" t="s">
        <v>5</v>
      </c>
    </row>
    <row r="34" spans="1:10" ht="15" customHeight="1">
      <c r="A34" s="9" t="s">
        <v>182</v>
      </c>
      <c r="B34" s="10" t="s">
        <v>5</v>
      </c>
      <c r="C34" s="10" t="s">
        <v>5</v>
      </c>
      <c r="D34" s="10" t="s">
        <v>183</v>
      </c>
      <c r="E34" s="30">
        <f>473835.77/(10000)</f>
        <v>47.383577</v>
      </c>
      <c r="F34" s="30">
        <f>453315.77/(10000)</f>
        <v>45.331577</v>
      </c>
      <c r="G34" s="30">
        <f aca="true" t="shared" si="2" ref="G34:G36">20520/(10000)</f>
        <v>2.052</v>
      </c>
      <c r="H34" s="11" t="s">
        <v>5</v>
      </c>
      <c r="I34" s="11" t="s">
        <v>5</v>
      </c>
      <c r="J34" s="11" t="s">
        <v>5</v>
      </c>
    </row>
    <row r="35" spans="1:10" ht="15" customHeight="1">
      <c r="A35" s="9" t="s">
        <v>184</v>
      </c>
      <c r="B35" s="10" t="s">
        <v>5</v>
      </c>
      <c r="C35" s="10" t="s">
        <v>5</v>
      </c>
      <c r="D35" s="10" t="s">
        <v>185</v>
      </c>
      <c r="E35" s="30">
        <f>25320/(10000)</f>
        <v>2.532</v>
      </c>
      <c r="F35" s="30">
        <f>4800/(10000)</f>
        <v>0.48</v>
      </c>
      <c r="G35" s="30">
        <f t="shared" si="2"/>
        <v>2.052</v>
      </c>
      <c r="H35" s="11" t="s">
        <v>5</v>
      </c>
      <c r="I35" s="11" t="s">
        <v>5</v>
      </c>
      <c r="J35" s="11" t="s">
        <v>5</v>
      </c>
    </row>
    <row r="36" spans="1:10" ht="15" customHeight="1">
      <c r="A36" s="9" t="s">
        <v>186</v>
      </c>
      <c r="B36" s="10" t="s">
        <v>5</v>
      </c>
      <c r="C36" s="10" t="s">
        <v>5</v>
      </c>
      <c r="D36" s="10" t="s">
        <v>187</v>
      </c>
      <c r="E36" s="30">
        <f>25320/(10000)</f>
        <v>2.532</v>
      </c>
      <c r="F36" s="30">
        <f>4800/(10000)</f>
        <v>0.48</v>
      </c>
      <c r="G36" s="30">
        <f t="shared" si="2"/>
        <v>2.052</v>
      </c>
      <c r="H36" s="11" t="s">
        <v>5</v>
      </c>
      <c r="I36" s="11" t="s">
        <v>5</v>
      </c>
      <c r="J36" s="11" t="s">
        <v>5</v>
      </c>
    </row>
    <row r="37" spans="1:10" ht="15" customHeight="1">
      <c r="A37" s="9" t="s">
        <v>188</v>
      </c>
      <c r="B37" s="10" t="s">
        <v>5</v>
      </c>
      <c r="C37" s="10" t="s">
        <v>5</v>
      </c>
      <c r="D37" s="10" t="s">
        <v>189</v>
      </c>
      <c r="E37" s="30">
        <f>448515.77/(10000)</f>
        <v>44.851577</v>
      </c>
      <c r="F37" s="30">
        <f>448515.77/(10000)</f>
        <v>44.851577</v>
      </c>
      <c r="G37" s="30" t="s">
        <v>5</v>
      </c>
      <c r="H37" s="11" t="s">
        <v>5</v>
      </c>
      <c r="I37" s="11" t="s">
        <v>5</v>
      </c>
      <c r="J37" s="11" t="s">
        <v>5</v>
      </c>
    </row>
    <row r="38" spans="1:10" ht="15" customHeight="1">
      <c r="A38" s="9" t="s">
        <v>190</v>
      </c>
      <c r="B38" s="10" t="s">
        <v>5</v>
      </c>
      <c r="C38" s="10" t="s">
        <v>5</v>
      </c>
      <c r="D38" s="10" t="s">
        <v>191</v>
      </c>
      <c r="E38" s="30">
        <f>66433.59/(10000)</f>
        <v>6.643358999999999</v>
      </c>
      <c r="F38" s="30">
        <f>66433.59/(10000)</f>
        <v>6.643358999999999</v>
      </c>
      <c r="G38" s="30" t="s">
        <v>5</v>
      </c>
      <c r="H38" s="11" t="s">
        <v>5</v>
      </c>
      <c r="I38" s="11" t="s">
        <v>5</v>
      </c>
      <c r="J38" s="11" t="s">
        <v>5</v>
      </c>
    </row>
    <row r="39" spans="1:10" ht="15" customHeight="1">
      <c r="A39" s="9" t="s">
        <v>192</v>
      </c>
      <c r="B39" s="10" t="s">
        <v>5</v>
      </c>
      <c r="C39" s="10" t="s">
        <v>5</v>
      </c>
      <c r="D39" s="10" t="s">
        <v>193</v>
      </c>
      <c r="E39" s="30">
        <f>204843.78/(10000)</f>
        <v>20.484378</v>
      </c>
      <c r="F39" s="30">
        <f>204843.78/(10000)</f>
        <v>20.484378</v>
      </c>
      <c r="G39" s="30" t="s">
        <v>5</v>
      </c>
      <c r="H39" s="11" t="s">
        <v>5</v>
      </c>
      <c r="I39" s="11" t="s">
        <v>5</v>
      </c>
      <c r="J39" s="11" t="s">
        <v>5</v>
      </c>
    </row>
    <row r="40" spans="1:10" ht="15" customHeight="1">
      <c r="A40" s="9" t="s">
        <v>194</v>
      </c>
      <c r="B40" s="10" t="s">
        <v>5</v>
      </c>
      <c r="C40" s="10" t="s">
        <v>5</v>
      </c>
      <c r="D40" s="10" t="s">
        <v>195</v>
      </c>
      <c r="E40" s="30">
        <f>177238.4/(10000)</f>
        <v>17.72384</v>
      </c>
      <c r="F40" s="30">
        <f>177238.4/(10000)</f>
        <v>17.72384</v>
      </c>
      <c r="G40" s="30" t="s">
        <v>5</v>
      </c>
      <c r="H40" s="11" t="s">
        <v>5</v>
      </c>
      <c r="I40" s="11" t="s">
        <v>5</v>
      </c>
      <c r="J40" s="11" t="s">
        <v>5</v>
      </c>
    </row>
    <row r="41" spans="1:10" ht="15" customHeight="1">
      <c r="A41" s="9" t="s">
        <v>196</v>
      </c>
      <c r="B41" s="10" t="s">
        <v>5</v>
      </c>
      <c r="C41" s="10" t="s">
        <v>5</v>
      </c>
      <c r="D41" s="10" t="s">
        <v>197</v>
      </c>
      <c r="E41" s="30">
        <f aca="true" t="shared" si="3" ref="E41:E43">388788.89/(10000)</f>
        <v>38.878889</v>
      </c>
      <c r="F41" s="30">
        <f aca="true" t="shared" si="4" ref="F41:F43">388788.89/(10000)</f>
        <v>38.878889</v>
      </c>
      <c r="G41" s="30" t="s">
        <v>5</v>
      </c>
      <c r="H41" s="11" t="s">
        <v>5</v>
      </c>
      <c r="I41" s="11" t="s">
        <v>5</v>
      </c>
      <c r="J41" s="11" t="s">
        <v>5</v>
      </c>
    </row>
    <row r="42" spans="1:10" ht="15" customHeight="1">
      <c r="A42" s="9" t="s">
        <v>198</v>
      </c>
      <c r="B42" s="10" t="s">
        <v>5</v>
      </c>
      <c r="C42" s="10" t="s">
        <v>5</v>
      </c>
      <c r="D42" s="10" t="s">
        <v>199</v>
      </c>
      <c r="E42" s="30">
        <f t="shared" si="3"/>
        <v>38.878889</v>
      </c>
      <c r="F42" s="30">
        <f t="shared" si="4"/>
        <v>38.878889</v>
      </c>
      <c r="G42" s="30" t="s">
        <v>5</v>
      </c>
      <c r="H42" s="11" t="s">
        <v>5</v>
      </c>
      <c r="I42" s="11" t="s">
        <v>5</v>
      </c>
      <c r="J42" s="11" t="s">
        <v>5</v>
      </c>
    </row>
    <row r="43" spans="1:10" ht="15" customHeight="1">
      <c r="A43" s="9" t="s">
        <v>200</v>
      </c>
      <c r="B43" s="10" t="s">
        <v>5</v>
      </c>
      <c r="C43" s="10" t="s">
        <v>5</v>
      </c>
      <c r="D43" s="10" t="s">
        <v>201</v>
      </c>
      <c r="E43" s="30">
        <f t="shared" si="3"/>
        <v>38.878889</v>
      </c>
      <c r="F43" s="30">
        <f t="shared" si="4"/>
        <v>38.878889</v>
      </c>
      <c r="G43" s="30" t="s">
        <v>5</v>
      </c>
      <c r="H43" s="11" t="s">
        <v>5</v>
      </c>
      <c r="I43" s="11" t="s">
        <v>5</v>
      </c>
      <c r="J43" s="11" t="s">
        <v>5</v>
      </c>
    </row>
    <row r="44" spans="1:10" ht="15" customHeight="1">
      <c r="A44" s="9" t="s">
        <v>202</v>
      </c>
      <c r="B44" s="10" t="s">
        <v>5</v>
      </c>
      <c r="C44" s="10" t="s">
        <v>5</v>
      </c>
      <c r="D44" s="10" t="s">
        <v>203</v>
      </c>
      <c r="E44" s="30">
        <f aca="true" t="shared" si="5" ref="E44:E46">14000/(10000)</f>
        <v>1.4</v>
      </c>
      <c r="F44" s="30" t="s">
        <v>5</v>
      </c>
      <c r="G44" s="30">
        <f aca="true" t="shared" si="6" ref="G44:G46">14000/(10000)</f>
        <v>1.4</v>
      </c>
      <c r="H44" s="11" t="s">
        <v>5</v>
      </c>
      <c r="I44" s="11" t="s">
        <v>5</v>
      </c>
      <c r="J44" s="11" t="s">
        <v>5</v>
      </c>
    </row>
    <row r="45" spans="1:10" ht="15" customHeight="1">
      <c r="A45" s="9" t="s">
        <v>204</v>
      </c>
      <c r="B45" s="10" t="s">
        <v>5</v>
      </c>
      <c r="C45" s="10" t="s">
        <v>5</v>
      </c>
      <c r="D45" s="10" t="s">
        <v>205</v>
      </c>
      <c r="E45" s="30">
        <f t="shared" si="5"/>
        <v>1.4</v>
      </c>
      <c r="F45" s="30" t="s">
        <v>5</v>
      </c>
      <c r="G45" s="30">
        <f t="shared" si="6"/>
        <v>1.4</v>
      </c>
      <c r="H45" s="11" t="s">
        <v>5</v>
      </c>
      <c r="I45" s="11" t="s">
        <v>5</v>
      </c>
      <c r="J45" s="11" t="s">
        <v>5</v>
      </c>
    </row>
    <row r="46" spans="1:10" ht="15" customHeight="1">
      <c r="A46" s="9" t="s">
        <v>206</v>
      </c>
      <c r="B46" s="10" t="s">
        <v>5</v>
      </c>
      <c r="C46" s="10" t="s">
        <v>5</v>
      </c>
      <c r="D46" s="10" t="s">
        <v>207</v>
      </c>
      <c r="E46" s="30">
        <f t="shared" si="5"/>
        <v>1.4</v>
      </c>
      <c r="F46" s="30" t="s">
        <v>5</v>
      </c>
      <c r="G46" s="30">
        <f t="shared" si="6"/>
        <v>1.4</v>
      </c>
      <c r="H46" s="11" t="s">
        <v>5</v>
      </c>
      <c r="I46" s="11" t="s">
        <v>5</v>
      </c>
      <c r="J46" s="11" t="s">
        <v>5</v>
      </c>
    </row>
    <row r="47" spans="1:10" ht="15" customHeight="1">
      <c r="A47" s="12" t="s">
        <v>220</v>
      </c>
      <c r="B47" s="13" t="s">
        <v>5</v>
      </c>
      <c r="C47" s="13" t="s">
        <v>5</v>
      </c>
      <c r="D47" s="13" t="s">
        <v>5</v>
      </c>
      <c r="E47" s="28" t="s">
        <v>5</v>
      </c>
      <c r="F47" s="28" t="s">
        <v>5</v>
      </c>
      <c r="G47" s="28" t="s">
        <v>5</v>
      </c>
      <c r="H47" s="13" t="s">
        <v>5</v>
      </c>
      <c r="I47" s="13" t="s">
        <v>5</v>
      </c>
      <c r="J47" s="13" t="s">
        <v>5</v>
      </c>
    </row>
    <row r="48" spans="1:10" ht="15" customHeight="1">
      <c r="A48" s="12" t="s">
        <v>209</v>
      </c>
      <c r="B48" s="13" t="s">
        <v>5</v>
      </c>
      <c r="C48" s="13" t="s">
        <v>5</v>
      </c>
      <c r="D48" s="13" t="s">
        <v>5</v>
      </c>
      <c r="E48" s="28" t="s">
        <v>5</v>
      </c>
      <c r="F48" s="28" t="s">
        <v>5</v>
      </c>
      <c r="G48" s="28" t="s">
        <v>5</v>
      </c>
      <c r="H48" s="13" t="s">
        <v>5</v>
      </c>
      <c r="I48" s="13" t="s">
        <v>5</v>
      </c>
      <c r="J48" s="13" t="s">
        <v>5</v>
      </c>
    </row>
    <row r="49" spans="1:10" ht="15" customHeight="1">
      <c r="A49" s="12" t="s">
        <v>210</v>
      </c>
      <c r="B49" s="13" t="s">
        <v>5</v>
      </c>
      <c r="C49" s="13" t="s">
        <v>5</v>
      </c>
      <c r="D49" s="13" t="s">
        <v>5</v>
      </c>
      <c r="E49" s="28" t="s">
        <v>5</v>
      </c>
      <c r="F49" s="28" t="s">
        <v>5</v>
      </c>
      <c r="G49" s="28" t="s">
        <v>5</v>
      </c>
      <c r="H49" s="13" t="s">
        <v>5</v>
      </c>
      <c r="I49" s="13" t="s">
        <v>5</v>
      </c>
      <c r="J49" s="13" t="s">
        <v>5</v>
      </c>
    </row>
    <row r="50" spans="1:10" ht="15" customHeight="1">
      <c r="A50" s="12" t="s">
        <v>211</v>
      </c>
      <c r="B50" s="13" t="s">
        <v>5</v>
      </c>
      <c r="C50" s="13" t="s">
        <v>5</v>
      </c>
      <c r="D50" s="13" t="s">
        <v>5</v>
      </c>
      <c r="E50" s="28" t="s">
        <v>5</v>
      </c>
      <c r="F50" s="28" t="s">
        <v>5</v>
      </c>
      <c r="G50" s="28" t="s">
        <v>5</v>
      </c>
      <c r="H50" s="13" t="s">
        <v>5</v>
      </c>
      <c r="I50" s="13" t="s">
        <v>5</v>
      </c>
      <c r="J50" s="13" t="s">
        <v>5</v>
      </c>
    </row>
    <row r="52" ht="12.75">
      <c r="F52" s="46" t="s">
        <v>221</v>
      </c>
    </row>
  </sheetData>
  <sheetProtection/>
  <mergeCells count="198">
    <mergeCell ref="A1:J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J47"/>
    <mergeCell ref="A48:J48"/>
    <mergeCell ref="A49:J49"/>
    <mergeCell ref="A50:J50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workbookViewId="0" topLeftCell="A4">
      <selection activeCell="C8" sqref="C8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34.8515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spans="1:4" ht="19.5">
      <c r="A1" s="1" t="s">
        <v>222</v>
      </c>
      <c r="D1" s="1" t="s">
        <v>222</v>
      </c>
    </row>
    <row r="2" ht="12.75">
      <c r="I2" s="16" t="s">
        <v>223</v>
      </c>
    </row>
    <row r="3" spans="1:9" ht="12.75">
      <c r="A3" s="2" t="s">
        <v>2</v>
      </c>
      <c r="I3" s="16" t="s">
        <v>3</v>
      </c>
    </row>
    <row r="4" spans="1:9" ht="15" customHeight="1">
      <c r="A4" s="31" t="s">
        <v>224</v>
      </c>
      <c r="B4" s="32" t="s">
        <v>5</v>
      </c>
      <c r="C4" s="32" t="s">
        <v>5</v>
      </c>
      <c r="D4" s="32" t="s">
        <v>225</v>
      </c>
      <c r="E4" s="32" t="s">
        <v>5</v>
      </c>
      <c r="F4" s="32" t="s">
        <v>5</v>
      </c>
      <c r="G4" s="32" t="s">
        <v>5</v>
      </c>
      <c r="H4" s="32" t="s">
        <v>5</v>
      </c>
      <c r="I4" s="32" t="s">
        <v>5</v>
      </c>
    </row>
    <row r="5" spans="1:9" ht="14.25" customHeight="1">
      <c r="A5" s="33" t="s">
        <v>7</v>
      </c>
      <c r="B5" s="34" t="s">
        <v>8</v>
      </c>
      <c r="C5" s="34" t="s">
        <v>9</v>
      </c>
      <c r="D5" s="34" t="s">
        <v>7</v>
      </c>
      <c r="E5" s="34" t="s">
        <v>8</v>
      </c>
      <c r="F5" s="35" t="s">
        <v>133</v>
      </c>
      <c r="G5" s="34" t="s">
        <v>226</v>
      </c>
      <c r="H5" s="34" t="s">
        <v>227</v>
      </c>
      <c r="I5" s="34" t="s">
        <v>228</v>
      </c>
    </row>
    <row r="6" spans="1:9" ht="30.75" customHeight="1">
      <c r="A6" s="33" t="s">
        <v>5</v>
      </c>
      <c r="B6" s="34" t="s">
        <v>5</v>
      </c>
      <c r="C6" s="34" t="s">
        <v>5</v>
      </c>
      <c r="D6" s="34" t="s">
        <v>5</v>
      </c>
      <c r="E6" s="34" t="s">
        <v>5</v>
      </c>
      <c r="F6" s="35" t="s">
        <v>129</v>
      </c>
      <c r="G6" s="34" t="s">
        <v>226</v>
      </c>
      <c r="H6" s="34" t="s">
        <v>227</v>
      </c>
      <c r="I6" s="34" t="s">
        <v>5</v>
      </c>
    </row>
    <row r="7" spans="1:9" ht="15" customHeight="1">
      <c r="A7" s="36" t="s">
        <v>10</v>
      </c>
      <c r="B7" s="35" t="s">
        <v>5</v>
      </c>
      <c r="C7" s="35" t="s">
        <v>11</v>
      </c>
      <c r="D7" s="35" t="s">
        <v>10</v>
      </c>
      <c r="E7" s="35" t="s">
        <v>5</v>
      </c>
      <c r="F7" s="37">
        <v>2</v>
      </c>
      <c r="G7" s="35" t="s">
        <v>20</v>
      </c>
      <c r="H7" s="35" t="s">
        <v>24</v>
      </c>
      <c r="I7" s="35" t="s">
        <v>28</v>
      </c>
    </row>
    <row r="8" spans="1:9" ht="15" customHeight="1">
      <c r="A8" s="38" t="s">
        <v>229</v>
      </c>
      <c r="B8" s="35" t="s">
        <v>11</v>
      </c>
      <c r="C8" s="30">
        <v>53254.150738</v>
      </c>
      <c r="D8" s="38" t="s">
        <v>14</v>
      </c>
      <c r="E8" s="35">
        <v>1</v>
      </c>
      <c r="F8" s="30" t="s">
        <v>5</v>
      </c>
      <c r="G8" s="30" t="s">
        <v>5</v>
      </c>
      <c r="H8" s="30" t="s">
        <v>5</v>
      </c>
      <c r="I8" s="30" t="s">
        <v>5</v>
      </c>
    </row>
    <row r="9" spans="1:9" ht="15" customHeight="1">
      <c r="A9" s="38" t="s">
        <v>230</v>
      </c>
      <c r="B9" s="35" t="s">
        <v>12</v>
      </c>
      <c r="C9" s="30" t="s">
        <v>5</v>
      </c>
      <c r="D9" s="38" t="s">
        <v>17</v>
      </c>
      <c r="E9" s="35">
        <v>2</v>
      </c>
      <c r="F9" s="30" t="s">
        <v>5</v>
      </c>
      <c r="G9" s="30" t="s">
        <v>5</v>
      </c>
      <c r="H9" s="30" t="s">
        <v>5</v>
      </c>
      <c r="I9" s="30" t="s">
        <v>5</v>
      </c>
    </row>
    <row r="10" spans="1:9" ht="15" customHeight="1">
      <c r="A10" s="38" t="s">
        <v>231</v>
      </c>
      <c r="B10" s="35" t="s">
        <v>20</v>
      </c>
      <c r="C10" s="30" t="s">
        <v>5</v>
      </c>
      <c r="D10" s="38" t="s">
        <v>21</v>
      </c>
      <c r="E10" s="35">
        <v>3</v>
      </c>
      <c r="F10" s="30" t="s">
        <v>5</v>
      </c>
      <c r="G10" s="30" t="s">
        <v>5</v>
      </c>
      <c r="H10" s="30" t="s">
        <v>5</v>
      </c>
      <c r="I10" s="30" t="s">
        <v>5</v>
      </c>
    </row>
    <row r="11" spans="1:9" ht="15" customHeight="1">
      <c r="A11" s="38" t="s">
        <v>5</v>
      </c>
      <c r="B11" s="35" t="s">
        <v>24</v>
      </c>
      <c r="C11" s="30" t="s">
        <v>5</v>
      </c>
      <c r="D11" s="38" t="s">
        <v>25</v>
      </c>
      <c r="E11" s="35">
        <v>4</v>
      </c>
      <c r="F11" s="30" t="s">
        <v>5</v>
      </c>
      <c r="G11" s="30" t="s">
        <v>5</v>
      </c>
      <c r="H11" s="30" t="s">
        <v>5</v>
      </c>
      <c r="I11" s="30" t="s">
        <v>5</v>
      </c>
    </row>
    <row r="12" spans="1:9" ht="15" customHeight="1">
      <c r="A12" s="38" t="s">
        <v>5</v>
      </c>
      <c r="B12" s="35" t="s">
        <v>28</v>
      </c>
      <c r="C12" s="30" t="s">
        <v>5</v>
      </c>
      <c r="D12" s="38" t="s">
        <v>29</v>
      </c>
      <c r="E12" s="35">
        <v>5</v>
      </c>
      <c r="F12" s="30">
        <v>53133.651901</v>
      </c>
      <c r="G12" s="30">
        <v>53133.651901</v>
      </c>
      <c r="H12" s="30" t="s">
        <v>5</v>
      </c>
      <c r="I12" s="30" t="s">
        <v>5</v>
      </c>
    </row>
    <row r="13" spans="1:9" ht="15" customHeight="1">
      <c r="A13" s="38" t="s">
        <v>5</v>
      </c>
      <c r="B13" s="35" t="s">
        <v>32</v>
      </c>
      <c r="C13" s="30" t="s">
        <v>5</v>
      </c>
      <c r="D13" s="38" t="s">
        <v>33</v>
      </c>
      <c r="E13" s="35">
        <v>6</v>
      </c>
      <c r="F13" s="30" t="s">
        <v>5</v>
      </c>
      <c r="G13" s="30" t="s">
        <v>5</v>
      </c>
      <c r="H13" s="30" t="s">
        <v>5</v>
      </c>
      <c r="I13" s="30" t="s">
        <v>5</v>
      </c>
    </row>
    <row r="14" spans="1:9" ht="15" customHeight="1">
      <c r="A14" s="38" t="s">
        <v>5</v>
      </c>
      <c r="B14" s="35" t="s">
        <v>36</v>
      </c>
      <c r="C14" s="30" t="s">
        <v>5</v>
      </c>
      <c r="D14" s="38" t="s">
        <v>37</v>
      </c>
      <c r="E14" s="35">
        <v>7</v>
      </c>
      <c r="F14" s="30" t="s">
        <v>5</v>
      </c>
      <c r="G14" s="30" t="s">
        <v>5</v>
      </c>
      <c r="H14" s="30" t="s">
        <v>5</v>
      </c>
      <c r="I14" s="30" t="s">
        <v>5</v>
      </c>
    </row>
    <row r="15" spans="1:9" ht="15" customHeight="1">
      <c r="A15" s="38" t="s">
        <v>5</v>
      </c>
      <c r="B15" s="35" t="s">
        <v>40</v>
      </c>
      <c r="C15" s="30" t="s">
        <v>5</v>
      </c>
      <c r="D15" s="38" t="s">
        <v>41</v>
      </c>
      <c r="E15" s="35">
        <v>8</v>
      </c>
      <c r="F15" s="30">
        <v>74.49195</v>
      </c>
      <c r="G15" s="30">
        <v>74.49195</v>
      </c>
      <c r="H15" s="30" t="s">
        <v>5</v>
      </c>
      <c r="I15" s="30" t="s">
        <v>5</v>
      </c>
    </row>
    <row r="16" spans="1:9" ht="15" customHeight="1">
      <c r="A16" s="38" t="s">
        <v>5</v>
      </c>
      <c r="B16" s="35" t="s">
        <v>43</v>
      </c>
      <c r="C16" s="30" t="s">
        <v>5</v>
      </c>
      <c r="D16" s="38" t="s">
        <v>44</v>
      </c>
      <c r="E16" s="35">
        <v>9</v>
      </c>
      <c r="F16" s="30">
        <v>47.383577</v>
      </c>
      <c r="G16" s="30">
        <v>47.383577</v>
      </c>
      <c r="H16" s="30" t="s">
        <v>5</v>
      </c>
      <c r="I16" s="30" t="s">
        <v>5</v>
      </c>
    </row>
    <row r="17" spans="1:9" ht="15" customHeight="1">
      <c r="A17" s="38" t="s">
        <v>5</v>
      </c>
      <c r="B17" s="35" t="s">
        <v>46</v>
      </c>
      <c r="C17" s="30" t="s">
        <v>5</v>
      </c>
      <c r="D17" s="38" t="s">
        <v>47</v>
      </c>
      <c r="E17" s="35">
        <v>10</v>
      </c>
      <c r="F17" s="30" t="s">
        <v>5</v>
      </c>
      <c r="G17" s="30" t="s">
        <v>5</v>
      </c>
      <c r="H17" s="30" t="s">
        <v>5</v>
      </c>
      <c r="I17" s="30" t="s">
        <v>5</v>
      </c>
    </row>
    <row r="18" spans="1:9" ht="15" customHeight="1">
      <c r="A18" s="38" t="s">
        <v>5</v>
      </c>
      <c r="B18" s="35" t="s">
        <v>49</v>
      </c>
      <c r="C18" s="30" t="s">
        <v>5</v>
      </c>
      <c r="D18" s="38" t="s">
        <v>50</v>
      </c>
      <c r="E18" s="35">
        <v>11</v>
      </c>
      <c r="F18" s="30" t="s">
        <v>5</v>
      </c>
      <c r="G18" s="30" t="s">
        <v>5</v>
      </c>
      <c r="H18" s="30" t="s">
        <v>5</v>
      </c>
      <c r="I18" s="30" t="s">
        <v>5</v>
      </c>
    </row>
    <row r="19" spans="1:9" ht="15" customHeight="1">
      <c r="A19" s="38" t="s">
        <v>5</v>
      </c>
      <c r="B19" s="35" t="s">
        <v>52</v>
      </c>
      <c r="C19" s="30" t="s">
        <v>5</v>
      </c>
      <c r="D19" s="38" t="s">
        <v>53</v>
      </c>
      <c r="E19" s="35">
        <v>12</v>
      </c>
      <c r="F19" s="30" t="s">
        <v>5</v>
      </c>
      <c r="G19" s="30" t="s">
        <v>5</v>
      </c>
      <c r="H19" s="30" t="s">
        <v>5</v>
      </c>
      <c r="I19" s="30" t="s">
        <v>5</v>
      </c>
    </row>
    <row r="20" spans="1:9" ht="15" customHeight="1">
      <c r="A20" s="38" t="s">
        <v>5</v>
      </c>
      <c r="B20" s="35" t="s">
        <v>55</v>
      </c>
      <c r="C20" s="30" t="s">
        <v>5</v>
      </c>
      <c r="D20" s="38" t="s">
        <v>56</v>
      </c>
      <c r="E20" s="35">
        <v>13</v>
      </c>
      <c r="F20" s="30" t="s">
        <v>5</v>
      </c>
      <c r="G20" s="30" t="s">
        <v>5</v>
      </c>
      <c r="H20" s="30" t="s">
        <v>5</v>
      </c>
      <c r="I20" s="30" t="s">
        <v>5</v>
      </c>
    </row>
    <row r="21" spans="1:9" ht="15" customHeight="1">
      <c r="A21" s="38" t="s">
        <v>5</v>
      </c>
      <c r="B21" s="35" t="s">
        <v>58</v>
      </c>
      <c r="C21" s="30" t="s">
        <v>5</v>
      </c>
      <c r="D21" s="38" t="s">
        <v>59</v>
      </c>
      <c r="E21" s="35">
        <v>14</v>
      </c>
      <c r="F21" s="30" t="s">
        <v>5</v>
      </c>
      <c r="G21" s="30" t="s">
        <v>5</v>
      </c>
      <c r="H21" s="30" t="s">
        <v>5</v>
      </c>
      <c r="I21" s="30" t="s">
        <v>5</v>
      </c>
    </row>
    <row r="22" spans="1:9" ht="15" customHeight="1">
      <c r="A22" s="38" t="s">
        <v>5</v>
      </c>
      <c r="B22" s="35" t="s">
        <v>61</v>
      </c>
      <c r="C22" s="30" t="s">
        <v>5</v>
      </c>
      <c r="D22" s="38" t="s">
        <v>62</v>
      </c>
      <c r="E22" s="35">
        <v>15</v>
      </c>
      <c r="F22" s="30" t="s">
        <v>5</v>
      </c>
      <c r="G22" s="30" t="s">
        <v>5</v>
      </c>
      <c r="H22" s="30" t="s">
        <v>5</v>
      </c>
      <c r="I22" s="30" t="s">
        <v>5</v>
      </c>
    </row>
    <row r="23" spans="1:9" ht="15" customHeight="1">
      <c r="A23" s="38" t="s">
        <v>5</v>
      </c>
      <c r="B23" s="35" t="s">
        <v>64</v>
      </c>
      <c r="C23" s="30" t="s">
        <v>5</v>
      </c>
      <c r="D23" s="38" t="s">
        <v>65</v>
      </c>
      <c r="E23" s="35">
        <v>16</v>
      </c>
      <c r="F23" s="30" t="s">
        <v>5</v>
      </c>
      <c r="G23" s="30" t="s">
        <v>5</v>
      </c>
      <c r="H23" s="30" t="s">
        <v>5</v>
      </c>
      <c r="I23" s="30" t="s">
        <v>5</v>
      </c>
    </row>
    <row r="24" spans="1:9" ht="15" customHeight="1">
      <c r="A24" s="38" t="s">
        <v>5</v>
      </c>
      <c r="B24" s="35" t="s">
        <v>67</v>
      </c>
      <c r="C24" s="30" t="s">
        <v>5</v>
      </c>
      <c r="D24" s="38" t="s">
        <v>68</v>
      </c>
      <c r="E24" s="35">
        <v>17</v>
      </c>
      <c r="F24" s="30" t="s">
        <v>5</v>
      </c>
      <c r="G24" s="30" t="s">
        <v>5</v>
      </c>
      <c r="H24" s="30" t="s">
        <v>5</v>
      </c>
      <c r="I24" s="30" t="s">
        <v>5</v>
      </c>
    </row>
    <row r="25" spans="1:9" ht="15" customHeight="1">
      <c r="A25" s="38" t="s">
        <v>5</v>
      </c>
      <c r="B25" s="35" t="s">
        <v>70</v>
      </c>
      <c r="C25" s="30" t="s">
        <v>5</v>
      </c>
      <c r="D25" s="38" t="s">
        <v>71</v>
      </c>
      <c r="E25" s="35">
        <v>18</v>
      </c>
      <c r="F25" s="30" t="s">
        <v>5</v>
      </c>
      <c r="G25" s="30" t="s">
        <v>5</v>
      </c>
      <c r="H25" s="30" t="s">
        <v>5</v>
      </c>
      <c r="I25" s="30" t="s">
        <v>5</v>
      </c>
    </row>
    <row r="26" spans="1:9" ht="15" customHeight="1">
      <c r="A26" s="38" t="s">
        <v>5</v>
      </c>
      <c r="B26" s="35" t="s">
        <v>73</v>
      </c>
      <c r="C26" s="30" t="s">
        <v>5</v>
      </c>
      <c r="D26" s="38" t="s">
        <v>74</v>
      </c>
      <c r="E26" s="35">
        <v>19</v>
      </c>
      <c r="F26" s="30">
        <v>38.878889</v>
      </c>
      <c r="G26" s="30">
        <v>38.878889</v>
      </c>
      <c r="H26" s="30" t="s">
        <v>5</v>
      </c>
      <c r="I26" s="30" t="s">
        <v>5</v>
      </c>
    </row>
    <row r="27" spans="1:9" ht="15" customHeight="1">
      <c r="A27" s="38" t="s">
        <v>5</v>
      </c>
      <c r="B27" s="35" t="s">
        <v>76</v>
      </c>
      <c r="C27" s="30" t="s">
        <v>5</v>
      </c>
      <c r="D27" s="38" t="s">
        <v>77</v>
      </c>
      <c r="E27" s="35">
        <v>20</v>
      </c>
      <c r="F27" s="30" t="s">
        <v>5</v>
      </c>
      <c r="G27" s="30" t="s">
        <v>5</v>
      </c>
      <c r="H27" s="30" t="s">
        <v>5</v>
      </c>
      <c r="I27" s="30" t="s">
        <v>5</v>
      </c>
    </row>
    <row r="28" spans="1:9" ht="15" customHeight="1">
      <c r="A28" s="38" t="s">
        <v>5</v>
      </c>
      <c r="B28" s="35" t="s">
        <v>79</v>
      </c>
      <c r="C28" s="30" t="s">
        <v>5</v>
      </c>
      <c r="D28" s="38" t="s">
        <v>80</v>
      </c>
      <c r="E28" s="35">
        <v>21</v>
      </c>
      <c r="F28" s="30" t="s">
        <v>5</v>
      </c>
      <c r="G28" s="30" t="s">
        <v>5</v>
      </c>
      <c r="H28" s="30" t="s">
        <v>5</v>
      </c>
      <c r="I28" s="30" t="s">
        <v>5</v>
      </c>
    </row>
    <row r="29" spans="1:9" ht="15" customHeight="1">
      <c r="A29" s="38" t="s">
        <v>5</v>
      </c>
      <c r="B29" s="35" t="s">
        <v>82</v>
      </c>
      <c r="C29" s="30" t="s">
        <v>5</v>
      </c>
      <c r="D29" s="38" t="s">
        <v>83</v>
      </c>
      <c r="E29" s="35">
        <v>22</v>
      </c>
      <c r="F29" s="30">
        <v>1.4</v>
      </c>
      <c r="G29" s="30">
        <v>1.4</v>
      </c>
      <c r="H29" s="30" t="s">
        <v>5</v>
      </c>
      <c r="I29" s="30" t="s">
        <v>5</v>
      </c>
    </row>
    <row r="30" spans="1:9" ht="15" customHeight="1">
      <c r="A30" s="38" t="s">
        <v>5</v>
      </c>
      <c r="B30" s="35" t="s">
        <v>85</v>
      </c>
      <c r="C30" s="30" t="s">
        <v>5</v>
      </c>
      <c r="D30" s="38" t="s">
        <v>86</v>
      </c>
      <c r="E30" s="35">
        <v>23</v>
      </c>
      <c r="F30" s="30" t="s">
        <v>5</v>
      </c>
      <c r="G30" s="30" t="s">
        <v>5</v>
      </c>
      <c r="H30" s="30" t="s">
        <v>5</v>
      </c>
      <c r="I30" s="30" t="s">
        <v>5</v>
      </c>
    </row>
    <row r="31" spans="1:9" ht="15" customHeight="1">
      <c r="A31" s="39" t="s">
        <v>5</v>
      </c>
      <c r="B31" s="35" t="s">
        <v>88</v>
      </c>
      <c r="C31" s="30" t="s">
        <v>5</v>
      </c>
      <c r="D31" s="38" t="s">
        <v>89</v>
      </c>
      <c r="E31" s="35">
        <v>24</v>
      </c>
      <c r="F31" s="30" t="s">
        <v>5</v>
      </c>
      <c r="G31" s="30" t="s">
        <v>5</v>
      </c>
      <c r="H31" s="30" t="s">
        <v>5</v>
      </c>
      <c r="I31" s="30" t="s">
        <v>5</v>
      </c>
    </row>
    <row r="32" spans="1:9" ht="15" customHeight="1">
      <c r="A32" s="38" t="s">
        <v>5</v>
      </c>
      <c r="B32" s="35" t="s">
        <v>91</v>
      </c>
      <c r="C32" s="30" t="s">
        <v>5</v>
      </c>
      <c r="D32" s="38" t="s">
        <v>92</v>
      </c>
      <c r="E32" s="35">
        <v>25</v>
      </c>
      <c r="F32" s="30" t="s">
        <v>5</v>
      </c>
      <c r="G32" s="30" t="s">
        <v>5</v>
      </c>
      <c r="H32" s="30" t="s">
        <v>5</v>
      </c>
      <c r="I32" s="30" t="s">
        <v>5</v>
      </c>
    </row>
    <row r="33" spans="1:9" ht="15" customHeight="1">
      <c r="A33" s="38" t="s">
        <v>5</v>
      </c>
      <c r="B33" s="35" t="s">
        <v>94</v>
      </c>
      <c r="C33" s="30" t="s">
        <v>5</v>
      </c>
      <c r="D33" s="38" t="s">
        <v>95</v>
      </c>
      <c r="E33" s="35">
        <v>26</v>
      </c>
      <c r="F33" s="30" t="s">
        <v>5</v>
      </c>
      <c r="G33" s="30" t="s">
        <v>5</v>
      </c>
      <c r="H33" s="30" t="s">
        <v>5</v>
      </c>
      <c r="I33" s="30" t="s">
        <v>5</v>
      </c>
    </row>
    <row r="34" spans="1:9" ht="15" customHeight="1">
      <c r="A34" s="39" t="s">
        <v>97</v>
      </c>
      <c r="B34" s="35" t="s">
        <v>98</v>
      </c>
      <c r="C34" s="30">
        <v>53254.150738</v>
      </c>
      <c r="D34" s="38" t="s">
        <v>99</v>
      </c>
      <c r="E34" s="35">
        <v>27</v>
      </c>
      <c r="F34" s="30">
        <v>53295.806317</v>
      </c>
      <c r="G34" s="30">
        <v>53295.806317</v>
      </c>
      <c r="H34" s="30" t="s">
        <v>5</v>
      </c>
      <c r="I34" s="30" t="s">
        <v>5</v>
      </c>
    </row>
    <row r="35" spans="1:9" ht="15" customHeight="1">
      <c r="A35" s="38" t="s">
        <v>232</v>
      </c>
      <c r="B35" s="35" t="s">
        <v>102</v>
      </c>
      <c r="C35" s="30">
        <v>131.832876</v>
      </c>
      <c r="D35" s="38" t="s">
        <v>233</v>
      </c>
      <c r="E35" s="35">
        <v>28</v>
      </c>
      <c r="F35" s="30">
        <v>90.177297</v>
      </c>
      <c r="G35" s="30">
        <v>90.177297</v>
      </c>
      <c r="H35" s="30" t="s">
        <v>5</v>
      </c>
      <c r="I35" s="30" t="s">
        <v>5</v>
      </c>
    </row>
    <row r="36" spans="1:9" ht="15" customHeight="1">
      <c r="A36" s="38" t="s">
        <v>234</v>
      </c>
      <c r="B36" s="35" t="s">
        <v>106</v>
      </c>
      <c r="C36" s="30">
        <v>131.832876</v>
      </c>
      <c r="D36" s="38" t="s">
        <v>5</v>
      </c>
      <c r="E36" s="35">
        <v>29</v>
      </c>
      <c r="F36" s="30" t="s">
        <v>5</v>
      </c>
      <c r="G36" s="30" t="s">
        <v>5</v>
      </c>
      <c r="H36" s="30" t="s">
        <v>5</v>
      </c>
      <c r="I36" s="30" t="s">
        <v>5</v>
      </c>
    </row>
    <row r="37" spans="1:9" ht="15" customHeight="1">
      <c r="A37" s="38" t="s">
        <v>235</v>
      </c>
      <c r="B37" s="35" t="s">
        <v>109</v>
      </c>
      <c r="C37" s="30" t="s">
        <v>5</v>
      </c>
      <c r="D37" s="38" t="s">
        <v>5</v>
      </c>
      <c r="E37" s="35">
        <v>30</v>
      </c>
      <c r="F37" s="30" t="s">
        <v>5</v>
      </c>
      <c r="G37" s="30" t="s">
        <v>5</v>
      </c>
      <c r="H37" s="30" t="s">
        <v>5</v>
      </c>
      <c r="I37" s="30" t="s">
        <v>5</v>
      </c>
    </row>
    <row r="38" spans="1:9" ht="15" customHeight="1">
      <c r="A38" s="38" t="s">
        <v>236</v>
      </c>
      <c r="B38" s="35" t="s">
        <v>112</v>
      </c>
      <c r="C38" s="30" t="s">
        <v>5</v>
      </c>
      <c r="D38" s="38" t="s">
        <v>5</v>
      </c>
      <c r="E38" s="35">
        <v>31</v>
      </c>
      <c r="F38" s="30" t="s">
        <v>5</v>
      </c>
      <c r="G38" s="30" t="s">
        <v>5</v>
      </c>
      <c r="H38" s="30" t="s">
        <v>5</v>
      </c>
      <c r="I38" s="30" t="s">
        <v>5</v>
      </c>
    </row>
    <row r="39" spans="1:9" ht="15" customHeight="1">
      <c r="A39" s="39" t="s">
        <v>111</v>
      </c>
      <c r="B39" s="35" t="s">
        <v>15</v>
      </c>
      <c r="C39" s="30">
        <v>53385.983614</v>
      </c>
      <c r="D39" s="38" t="s">
        <v>111</v>
      </c>
      <c r="E39" s="35">
        <v>32</v>
      </c>
      <c r="F39" s="30">
        <v>53385.983614</v>
      </c>
      <c r="G39" s="30">
        <v>53385.983614</v>
      </c>
      <c r="H39" s="30" t="s">
        <v>5</v>
      </c>
      <c r="I39" s="30" t="s">
        <v>5</v>
      </c>
    </row>
    <row r="40" spans="1:9" ht="15" customHeight="1">
      <c r="A40" s="40" t="s">
        <v>237</v>
      </c>
      <c r="B40" s="41" t="s">
        <v>5</v>
      </c>
      <c r="C40" s="41" t="s">
        <v>5</v>
      </c>
      <c r="D40" s="41" t="s">
        <v>5</v>
      </c>
      <c r="E40" s="41" t="s">
        <v>5</v>
      </c>
      <c r="F40" s="41" t="s">
        <v>5</v>
      </c>
      <c r="G40" s="41" t="s">
        <v>5</v>
      </c>
      <c r="H40" s="41" t="s">
        <v>5</v>
      </c>
      <c r="I40" s="43" t="s">
        <v>5</v>
      </c>
    </row>
    <row r="41" spans="1:9" ht="15" customHeight="1">
      <c r="A41" s="42" t="s">
        <v>116</v>
      </c>
      <c r="B41" s="41" t="s">
        <v>5</v>
      </c>
      <c r="C41" s="41" t="s">
        <v>5</v>
      </c>
      <c r="D41" s="41" t="s">
        <v>5</v>
      </c>
      <c r="E41" s="41" t="s">
        <v>5</v>
      </c>
      <c r="F41" s="41" t="s">
        <v>5</v>
      </c>
      <c r="G41" s="41" t="s">
        <v>5</v>
      </c>
      <c r="H41" s="41" t="s">
        <v>5</v>
      </c>
      <c r="I41" s="43" t="s">
        <v>5</v>
      </c>
    </row>
    <row r="43" ht="12.75">
      <c r="D43" s="15" t="s">
        <v>238</v>
      </c>
    </row>
  </sheetData>
  <sheetProtection/>
  <mergeCells count="44">
    <mergeCell ref="A1:I1"/>
    <mergeCell ref="A4:C4"/>
    <mergeCell ref="D4:I4"/>
    <mergeCell ref="A40:H40"/>
    <mergeCell ref="A41:H4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2">
      <selection activeCell="G18" sqref="G18"/>
    </sheetView>
  </sheetViews>
  <sheetFormatPr defaultColWidth="9.140625" defaultRowHeight="12.75"/>
  <cols>
    <col min="1" max="1" width="23.421875" style="0" customWidth="1"/>
    <col min="2" max="3" width="2.8515625" style="0" customWidth="1"/>
    <col min="4" max="4" width="41.7109375" style="0" customWidth="1"/>
    <col min="5" max="5" width="9.57421875" style="0" customWidth="1"/>
    <col min="6" max="6" width="13.57421875" style="0" customWidth="1"/>
    <col min="7" max="7" width="20.00390625" style="0" customWidth="1"/>
    <col min="8" max="13" width="12.140625" style="0" customWidth="1"/>
    <col min="14" max="14" width="8.421875" style="0" customWidth="1"/>
    <col min="15" max="16" width="13.57421875" style="0" customWidth="1"/>
    <col min="17" max="17" width="15.140625" style="0" customWidth="1"/>
    <col min="18" max="18" width="6.57421875" style="0" customWidth="1"/>
  </cols>
  <sheetData>
    <row r="1" spans="1:10" ht="19.5">
      <c r="A1" s="1" t="s">
        <v>239</v>
      </c>
      <c r="J1" s="1" t="s">
        <v>239</v>
      </c>
    </row>
    <row r="2" ht="12.75">
      <c r="Q2" s="16" t="s">
        <v>240</v>
      </c>
    </row>
    <row r="3" spans="1:17" ht="12.75">
      <c r="A3" s="2" t="s">
        <v>2</v>
      </c>
      <c r="Q3" s="16" t="s">
        <v>3</v>
      </c>
    </row>
    <row r="4" spans="1:17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5</v>
      </c>
      <c r="G4" s="4" t="s">
        <v>5</v>
      </c>
      <c r="H4" s="4" t="s">
        <v>241</v>
      </c>
      <c r="I4" s="4" t="s">
        <v>5</v>
      </c>
      <c r="J4" s="4" t="s">
        <v>5</v>
      </c>
      <c r="K4" s="4" t="s">
        <v>242</v>
      </c>
      <c r="L4" s="4" t="s">
        <v>5</v>
      </c>
      <c r="M4" s="4" t="s">
        <v>5</v>
      </c>
      <c r="N4" s="4" t="s">
        <v>107</v>
      </c>
      <c r="O4" s="4" t="s">
        <v>5</v>
      </c>
      <c r="P4" s="4" t="s">
        <v>5</v>
      </c>
      <c r="Q4" s="4" t="s">
        <v>5</v>
      </c>
    </row>
    <row r="5" spans="1:17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133</v>
      </c>
      <c r="F5" s="6" t="s">
        <v>243</v>
      </c>
      <c r="G5" s="6" t="s">
        <v>244</v>
      </c>
      <c r="H5" s="6" t="s">
        <v>133</v>
      </c>
      <c r="I5" s="6" t="s">
        <v>215</v>
      </c>
      <c r="J5" s="6" t="s">
        <v>216</v>
      </c>
      <c r="K5" s="6" t="s">
        <v>133</v>
      </c>
      <c r="L5" s="6" t="s">
        <v>215</v>
      </c>
      <c r="M5" s="6" t="s">
        <v>216</v>
      </c>
      <c r="N5" s="6" t="s">
        <v>133</v>
      </c>
      <c r="O5" s="6" t="s">
        <v>243</v>
      </c>
      <c r="P5" s="6" t="s">
        <v>244</v>
      </c>
      <c r="Q5" s="6" t="s">
        <v>5</v>
      </c>
    </row>
    <row r="6" spans="1:17" ht="13.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129</v>
      </c>
      <c r="H6" s="6" t="s">
        <v>5</v>
      </c>
      <c r="I6" s="6" t="s">
        <v>5</v>
      </c>
      <c r="J6" s="6" t="s">
        <v>129</v>
      </c>
      <c r="K6" s="6" t="s">
        <v>5</v>
      </c>
      <c r="L6" s="6" t="s">
        <v>129</v>
      </c>
      <c r="M6" s="6" t="s">
        <v>129</v>
      </c>
      <c r="N6" s="6" t="s">
        <v>5</v>
      </c>
      <c r="O6" s="6" t="s">
        <v>5</v>
      </c>
      <c r="P6" s="6" t="s">
        <v>245</v>
      </c>
      <c r="Q6" s="6" t="s">
        <v>246</v>
      </c>
    </row>
    <row r="7" spans="1:17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</row>
    <row r="8" spans="1:17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  <c r="M8" s="7" t="s">
        <v>43</v>
      </c>
      <c r="N8" s="7" t="s">
        <v>46</v>
      </c>
      <c r="O8" s="7" t="s">
        <v>49</v>
      </c>
      <c r="P8" s="7" t="s">
        <v>52</v>
      </c>
      <c r="Q8" s="7" t="s">
        <v>55</v>
      </c>
    </row>
    <row r="9" spans="1:17" ht="15" customHeight="1">
      <c r="A9" s="5" t="s">
        <v>5</v>
      </c>
      <c r="B9" s="6" t="s">
        <v>5</v>
      </c>
      <c r="C9" s="6" t="s">
        <v>5</v>
      </c>
      <c r="D9" s="6" t="s">
        <v>133</v>
      </c>
      <c r="E9" s="30">
        <v>131.832876</v>
      </c>
      <c r="F9" s="30">
        <v>58.914634</v>
      </c>
      <c r="G9" s="30">
        <v>72.918242</v>
      </c>
      <c r="H9" s="30">
        <v>53254.150738</v>
      </c>
      <c r="I9" s="30">
        <v>38205.616071</v>
      </c>
      <c r="J9" s="30">
        <v>15048.534666999998</v>
      </c>
      <c r="K9" s="30">
        <v>53295.806317</v>
      </c>
      <c r="L9" s="30">
        <v>38176.604588</v>
      </c>
      <c r="M9" s="30">
        <v>15119.201728999999</v>
      </c>
      <c r="N9" s="30">
        <v>90.177297</v>
      </c>
      <c r="O9" s="30">
        <v>87.926117</v>
      </c>
      <c r="P9" s="30">
        <v>2.2511799999999997</v>
      </c>
      <c r="Q9" s="8" t="s">
        <v>5</v>
      </c>
    </row>
    <row r="10" spans="1:17" ht="15" customHeight="1">
      <c r="A10" s="9" t="s">
        <v>140</v>
      </c>
      <c r="B10" s="10" t="s">
        <v>5</v>
      </c>
      <c r="C10" s="10" t="s">
        <v>5</v>
      </c>
      <c r="D10" s="10" t="s">
        <v>141</v>
      </c>
      <c r="E10" s="30">
        <v>131.832876</v>
      </c>
      <c r="F10" s="30">
        <v>58.914634</v>
      </c>
      <c r="G10" s="30">
        <v>72.918242</v>
      </c>
      <c r="H10" s="30">
        <v>53091.996322000006</v>
      </c>
      <c r="I10" s="30">
        <v>38046.913655000004</v>
      </c>
      <c r="J10" s="30">
        <v>15045.082666999999</v>
      </c>
      <c r="K10" s="30">
        <v>53133.651901</v>
      </c>
      <c r="L10" s="30">
        <v>38017.902172</v>
      </c>
      <c r="M10" s="30">
        <v>15115.749729</v>
      </c>
      <c r="N10" s="30">
        <v>90.177297</v>
      </c>
      <c r="O10" s="30">
        <v>87.926117</v>
      </c>
      <c r="P10" s="30">
        <v>2.2511799999999997</v>
      </c>
      <c r="Q10" s="11" t="s">
        <v>5</v>
      </c>
    </row>
    <row r="11" spans="1:17" ht="15" customHeight="1">
      <c r="A11" s="9" t="s">
        <v>142</v>
      </c>
      <c r="B11" s="10" t="s">
        <v>5</v>
      </c>
      <c r="C11" s="10" t="s">
        <v>5</v>
      </c>
      <c r="D11" s="10" t="s">
        <v>143</v>
      </c>
      <c r="E11" s="30" t="s">
        <v>5</v>
      </c>
      <c r="F11" s="30" t="s">
        <v>5</v>
      </c>
      <c r="G11" s="30" t="s">
        <v>5</v>
      </c>
      <c r="H11" s="30">
        <v>1526.457119</v>
      </c>
      <c r="I11" s="30">
        <v>399.678599</v>
      </c>
      <c r="J11" s="30">
        <v>1126.7785199999998</v>
      </c>
      <c r="K11" s="30">
        <v>1526.457119</v>
      </c>
      <c r="L11" s="30">
        <v>399.678599</v>
      </c>
      <c r="M11" s="30">
        <v>1126.7785199999998</v>
      </c>
      <c r="N11" s="30" t="s">
        <v>5</v>
      </c>
      <c r="O11" s="30" t="s">
        <v>5</v>
      </c>
      <c r="P11" s="30" t="s">
        <v>5</v>
      </c>
      <c r="Q11" s="11" t="s">
        <v>5</v>
      </c>
    </row>
    <row r="12" spans="1:17" ht="15" customHeight="1">
      <c r="A12" s="9" t="s">
        <v>144</v>
      </c>
      <c r="B12" s="10" t="s">
        <v>5</v>
      </c>
      <c r="C12" s="10" t="s">
        <v>5</v>
      </c>
      <c r="D12" s="10" t="s">
        <v>145</v>
      </c>
      <c r="E12" s="30" t="s">
        <v>5</v>
      </c>
      <c r="F12" s="30" t="s">
        <v>5</v>
      </c>
      <c r="G12" s="30" t="s">
        <v>5</v>
      </c>
      <c r="H12" s="30">
        <v>101.682722</v>
      </c>
      <c r="I12" s="30">
        <v>101.682722</v>
      </c>
      <c r="J12" s="30" t="s">
        <v>5</v>
      </c>
      <c r="K12" s="30">
        <v>101.682722</v>
      </c>
      <c r="L12" s="30">
        <v>101.682722</v>
      </c>
      <c r="M12" s="30" t="s">
        <v>5</v>
      </c>
      <c r="N12" s="30" t="s">
        <v>5</v>
      </c>
      <c r="O12" s="30" t="s">
        <v>5</v>
      </c>
      <c r="P12" s="30" t="s">
        <v>5</v>
      </c>
      <c r="Q12" s="11" t="s">
        <v>5</v>
      </c>
    </row>
    <row r="13" spans="1:17" ht="15" customHeight="1">
      <c r="A13" s="9" t="s">
        <v>146</v>
      </c>
      <c r="B13" s="10" t="s">
        <v>5</v>
      </c>
      <c r="C13" s="10" t="s">
        <v>5</v>
      </c>
      <c r="D13" s="10" t="s">
        <v>147</v>
      </c>
      <c r="E13" s="30" t="s">
        <v>5</v>
      </c>
      <c r="F13" s="30" t="s">
        <v>5</v>
      </c>
      <c r="G13" s="30" t="s">
        <v>5</v>
      </c>
      <c r="H13" s="30">
        <v>1110.2894</v>
      </c>
      <c r="I13" s="30" t="s">
        <v>5</v>
      </c>
      <c r="J13" s="30">
        <v>1110.2894</v>
      </c>
      <c r="K13" s="30">
        <v>1110.2894</v>
      </c>
      <c r="L13" s="30" t="s">
        <v>5</v>
      </c>
      <c r="M13" s="30">
        <v>1110.2894</v>
      </c>
      <c r="N13" s="30" t="s">
        <v>5</v>
      </c>
      <c r="O13" s="30" t="s">
        <v>5</v>
      </c>
      <c r="P13" s="30" t="s">
        <v>5</v>
      </c>
      <c r="Q13" s="11" t="s">
        <v>5</v>
      </c>
    </row>
    <row r="14" spans="1:17" ht="15" customHeight="1">
      <c r="A14" s="9" t="s">
        <v>148</v>
      </c>
      <c r="B14" s="10" t="s">
        <v>5</v>
      </c>
      <c r="C14" s="10" t="s">
        <v>5</v>
      </c>
      <c r="D14" s="10" t="s">
        <v>149</v>
      </c>
      <c r="E14" s="30" t="s">
        <v>5</v>
      </c>
      <c r="F14" s="30" t="s">
        <v>5</v>
      </c>
      <c r="G14" s="30" t="s">
        <v>5</v>
      </c>
      <c r="H14" s="30">
        <v>297.995877</v>
      </c>
      <c r="I14" s="30">
        <v>297.995877</v>
      </c>
      <c r="J14" s="30" t="s">
        <v>5</v>
      </c>
      <c r="K14" s="30">
        <v>297.995877</v>
      </c>
      <c r="L14" s="30">
        <v>297.995877</v>
      </c>
      <c r="M14" s="30" t="s">
        <v>5</v>
      </c>
      <c r="N14" s="30" t="s">
        <v>5</v>
      </c>
      <c r="O14" s="30" t="s">
        <v>5</v>
      </c>
      <c r="P14" s="30" t="s">
        <v>5</v>
      </c>
      <c r="Q14" s="11" t="s">
        <v>5</v>
      </c>
    </row>
    <row r="15" spans="1:17" ht="15" customHeight="1">
      <c r="A15" s="9" t="s">
        <v>150</v>
      </c>
      <c r="B15" s="10" t="s">
        <v>5</v>
      </c>
      <c r="C15" s="10" t="s">
        <v>5</v>
      </c>
      <c r="D15" s="10" t="s">
        <v>151</v>
      </c>
      <c r="E15" s="30" t="s">
        <v>5</v>
      </c>
      <c r="F15" s="30" t="s">
        <v>5</v>
      </c>
      <c r="G15" s="30" t="s">
        <v>5</v>
      </c>
      <c r="H15" s="30">
        <v>16.48912</v>
      </c>
      <c r="I15" s="30" t="s">
        <v>5</v>
      </c>
      <c r="J15" s="30">
        <v>16.48912</v>
      </c>
      <c r="K15" s="30">
        <v>16.48912</v>
      </c>
      <c r="L15" s="30" t="s">
        <v>5</v>
      </c>
      <c r="M15" s="30">
        <v>16.48912</v>
      </c>
      <c r="N15" s="30" t="s">
        <v>5</v>
      </c>
      <c r="O15" s="30" t="s">
        <v>5</v>
      </c>
      <c r="P15" s="30" t="s">
        <v>5</v>
      </c>
      <c r="Q15" s="11" t="s">
        <v>5</v>
      </c>
    </row>
    <row r="16" spans="1:17" ht="15" customHeight="1">
      <c r="A16" s="9" t="s">
        <v>152</v>
      </c>
      <c r="B16" s="10" t="s">
        <v>5</v>
      </c>
      <c r="C16" s="10" t="s">
        <v>5</v>
      </c>
      <c r="D16" s="10" t="s">
        <v>153</v>
      </c>
      <c r="E16" s="30">
        <v>131.832876</v>
      </c>
      <c r="F16" s="30">
        <v>58.914634</v>
      </c>
      <c r="G16" s="30">
        <v>72.918242</v>
      </c>
      <c r="H16" s="30">
        <v>50271.598445999996</v>
      </c>
      <c r="I16" s="30">
        <v>37647.235056</v>
      </c>
      <c r="J16" s="30">
        <v>12624.36339</v>
      </c>
      <c r="K16" s="30">
        <v>50313.254025</v>
      </c>
      <c r="L16" s="30">
        <v>37618.223573</v>
      </c>
      <c r="M16" s="30">
        <v>12695.030451999999</v>
      </c>
      <c r="N16" s="30">
        <v>90.177297</v>
      </c>
      <c r="O16" s="30">
        <v>87.926117</v>
      </c>
      <c r="P16" s="30">
        <v>2.2511799999999997</v>
      </c>
      <c r="Q16" s="11" t="s">
        <v>5</v>
      </c>
    </row>
    <row r="17" spans="1:17" ht="15" customHeight="1">
      <c r="A17" s="9" t="s">
        <v>154</v>
      </c>
      <c r="B17" s="10" t="s">
        <v>5</v>
      </c>
      <c r="C17" s="10" t="s">
        <v>5</v>
      </c>
      <c r="D17" s="10" t="s">
        <v>155</v>
      </c>
      <c r="E17" s="30" t="s">
        <v>5</v>
      </c>
      <c r="F17" s="30" t="s">
        <v>5</v>
      </c>
      <c r="G17" s="30" t="s">
        <v>5</v>
      </c>
      <c r="H17" s="30">
        <v>8084.603693999999</v>
      </c>
      <c r="I17" s="30">
        <v>2822.931327</v>
      </c>
      <c r="J17" s="30">
        <v>5261.672367</v>
      </c>
      <c r="K17" s="30">
        <v>8084.603693999999</v>
      </c>
      <c r="L17" s="30">
        <v>2822.931327</v>
      </c>
      <c r="M17" s="30">
        <v>5261.672367</v>
      </c>
      <c r="N17" s="30" t="s">
        <v>5</v>
      </c>
      <c r="O17" s="30" t="s">
        <v>5</v>
      </c>
      <c r="P17" s="30" t="s">
        <v>5</v>
      </c>
      <c r="Q17" s="11" t="s">
        <v>5</v>
      </c>
    </row>
    <row r="18" spans="1:17" ht="15" customHeight="1">
      <c r="A18" s="9" t="s">
        <v>156</v>
      </c>
      <c r="B18" s="10" t="s">
        <v>5</v>
      </c>
      <c r="C18" s="10" t="s">
        <v>5</v>
      </c>
      <c r="D18" s="10" t="s">
        <v>157</v>
      </c>
      <c r="E18" s="30">
        <v>52.889461</v>
      </c>
      <c r="F18" s="30">
        <v>52.364264</v>
      </c>
      <c r="G18" s="30">
        <v>0.525197</v>
      </c>
      <c r="H18" s="30">
        <v>21223.758897</v>
      </c>
      <c r="I18" s="30">
        <v>17265.266469</v>
      </c>
      <c r="J18" s="30">
        <v>3958.492428</v>
      </c>
      <c r="K18" s="30">
        <v>21228.463082</v>
      </c>
      <c r="L18" s="30">
        <v>17271.696637</v>
      </c>
      <c r="M18" s="30">
        <v>3956.766445</v>
      </c>
      <c r="N18" s="30">
        <v>48.185276</v>
      </c>
      <c r="O18" s="30">
        <v>45.934096000000004</v>
      </c>
      <c r="P18" s="30">
        <v>2.2511799999999997</v>
      </c>
      <c r="Q18" s="11" t="s">
        <v>5</v>
      </c>
    </row>
    <row r="19" spans="1:17" ht="15" customHeight="1">
      <c r="A19" s="9" t="s">
        <v>158</v>
      </c>
      <c r="B19" s="10" t="s">
        <v>5</v>
      </c>
      <c r="C19" s="10" t="s">
        <v>5</v>
      </c>
      <c r="D19" s="10" t="s">
        <v>159</v>
      </c>
      <c r="E19" s="30">
        <v>6.55037</v>
      </c>
      <c r="F19" s="30">
        <v>6.55037</v>
      </c>
      <c r="G19" s="30" t="s">
        <v>5</v>
      </c>
      <c r="H19" s="30">
        <v>17236.427187</v>
      </c>
      <c r="I19" s="30">
        <v>15024.090848</v>
      </c>
      <c r="J19" s="30">
        <v>2212.336339</v>
      </c>
      <c r="K19" s="30">
        <v>17242.977557</v>
      </c>
      <c r="L19" s="30">
        <v>15030.641218</v>
      </c>
      <c r="M19" s="30">
        <v>2212.336339</v>
      </c>
      <c r="N19" s="30" t="s">
        <v>5</v>
      </c>
      <c r="O19" s="30" t="s">
        <v>5</v>
      </c>
      <c r="P19" s="30" t="s">
        <v>5</v>
      </c>
      <c r="Q19" s="11" t="s">
        <v>5</v>
      </c>
    </row>
    <row r="20" spans="1:17" ht="15" customHeight="1">
      <c r="A20" s="9" t="s">
        <v>160</v>
      </c>
      <c r="B20" s="10" t="s">
        <v>5</v>
      </c>
      <c r="C20" s="10" t="s">
        <v>5</v>
      </c>
      <c r="D20" s="10" t="s">
        <v>161</v>
      </c>
      <c r="E20" s="30" t="s">
        <v>5</v>
      </c>
      <c r="F20" s="30" t="s">
        <v>5</v>
      </c>
      <c r="G20" s="30" t="s">
        <v>5</v>
      </c>
      <c r="H20" s="30">
        <v>35.7361</v>
      </c>
      <c r="I20" s="30" t="s">
        <v>5</v>
      </c>
      <c r="J20" s="30">
        <v>35.7361</v>
      </c>
      <c r="K20" s="30">
        <v>35.7361</v>
      </c>
      <c r="L20" s="30" t="s">
        <v>5</v>
      </c>
      <c r="M20" s="30">
        <v>35.7361</v>
      </c>
      <c r="N20" s="30" t="s">
        <v>5</v>
      </c>
      <c r="O20" s="30" t="s">
        <v>5</v>
      </c>
      <c r="P20" s="30" t="s">
        <v>5</v>
      </c>
      <c r="Q20" s="11" t="s">
        <v>5</v>
      </c>
    </row>
    <row r="21" spans="1:17" ht="15" customHeight="1">
      <c r="A21" s="9" t="s">
        <v>162</v>
      </c>
      <c r="B21" s="10" t="s">
        <v>5</v>
      </c>
      <c r="C21" s="10" t="s">
        <v>5</v>
      </c>
      <c r="D21" s="10" t="s">
        <v>163</v>
      </c>
      <c r="E21" s="30">
        <v>72.393045</v>
      </c>
      <c r="F21" s="30" t="s">
        <v>5</v>
      </c>
      <c r="G21" s="30">
        <v>72.393045</v>
      </c>
      <c r="H21" s="30">
        <v>3691.072568</v>
      </c>
      <c r="I21" s="30">
        <v>2534.9464120000002</v>
      </c>
      <c r="J21" s="30">
        <v>1156.126156</v>
      </c>
      <c r="K21" s="30">
        <v>3721.4735920000003</v>
      </c>
      <c r="L21" s="30">
        <v>2492.954391</v>
      </c>
      <c r="M21" s="30">
        <v>1228.519201</v>
      </c>
      <c r="N21" s="30">
        <v>41.992021</v>
      </c>
      <c r="O21" s="30">
        <v>41.992021</v>
      </c>
      <c r="P21" s="30" t="s">
        <v>5</v>
      </c>
      <c r="Q21" s="11" t="s">
        <v>5</v>
      </c>
    </row>
    <row r="22" spans="1:17" ht="15" customHeight="1">
      <c r="A22" s="9" t="s">
        <v>164</v>
      </c>
      <c r="B22" s="10" t="s">
        <v>5</v>
      </c>
      <c r="C22" s="10" t="s">
        <v>5</v>
      </c>
      <c r="D22" s="10" t="s">
        <v>165</v>
      </c>
      <c r="E22" s="30" t="s">
        <v>5</v>
      </c>
      <c r="F22" s="30" t="s">
        <v>5</v>
      </c>
      <c r="G22" s="30" t="s">
        <v>5</v>
      </c>
      <c r="H22" s="30">
        <v>1293.940757</v>
      </c>
      <c r="I22" s="30" t="s">
        <v>5</v>
      </c>
      <c r="J22" s="30">
        <v>1293.940757</v>
      </c>
      <c r="K22" s="30">
        <v>1293.940757</v>
      </c>
      <c r="L22" s="30" t="s">
        <v>5</v>
      </c>
      <c r="M22" s="30">
        <v>1293.940757</v>
      </c>
      <c r="N22" s="30" t="s">
        <v>5</v>
      </c>
      <c r="O22" s="30" t="s">
        <v>5</v>
      </c>
      <c r="P22" s="30" t="s">
        <v>5</v>
      </c>
      <c r="Q22" s="11" t="s">
        <v>5</v>
      </c>
    </row>
    <row r="23" spans="1:17" ht="15" customHeight="1">
      <c r="A23" s="9" t="s">
        <v>166</v>
      </c>
      <c r="B23" s="10" t="s">
        <v>5</v>
      </c>
      <c r="C23" s="10" t="s">
        <v>5</v>
      </c>
      <c r="D23" s="10" t="s">
        <v>167</v>
      </c>
      <c r="E23" s="30" t="s">
        <v>5</v>
      </c>
      <c r="F23" s="30" t="s">
        <v>5</v>
      </c>
      <c r="G23" s="30" t="s">
        <v>5</v>
      </c>
      <c r="H23" s="30">
        <v>13.635851999999998</v>
      </c>
      <c r="I23" s="30" t="s">
        <v>5</v>
      </c>
      <c r="J23" s="30">
        <v>13.635851999999998</v>
      </c>
      <c r="K23" s="30">
        <v>13.635851999999998</v>
      </c>
      <c r="L23" s="30" t="s">
        <v>5</v>
      </c>
      <c r="M23" s="30">
        <v>13.635851999999998</v>
      </c>
      <c r="N23" s="30" t="s">
        <v>5</v>
      </c>
      <c r="O23" s="30" t="s">
        <v>5</v>
      </c>
      <c r="P23" s="30" t="s">
        <v>5</v>
      </c>
      <c r="Q23" s="11" t="s">
        <v>5</v>
      </c>
    </row>
    <row r="24" spans="1:17" ht="15" customHeight="1">
      <c r="A24" s="9" t="s">
        <v>168</v>
      </c>
      <c r="B24" s="10" t="s">
        <v>5</v>
      </c>
      <c r="C24" s="10" t="s">
        <v>5</v>
      </c>
      <c r="D24" s="10" t="s">
        <v>169</v>
      </c>
      <c r="E24" s="30" t="s">
        <v>5</v>
      </c>
      <c r="F24" s="30" t="s">
        <v>5</v>
      </c>
      <c r="G24" s="30" t="s">
        <v>5</v>
      </c>
      <c r="H24" s="30">
        <v>863.028806</v>
      </c>
      <c r="I24" s="30" t="s">
        <v>5</v>
      </c>
      <c r="J24" s="30">
        <v>863.028806</v>
      </c>
      <c r="K24" s="30">
        <v>863.028806</v>
      </c>
      <c r="L24" s="30" t="s">
        <v>5</v>
      </c>
      <c r="M24" s="30">
        <v>863.028806</v>
      </c>
      <c r="N24" s="30" t="s">
        <v>5</v>
      </c>
      <c r="O24" s="30" t="s">
        <v>5</v>
      </c>
      <c r="P24" s="30" t="s">
        <v>5</v>
      </c>
      <c r="Q24" s="11" t="s">
        <v>5</v>
      </c>
    </row>
    <row r="25" spans="1:17" ht="15" customHeight="1">
      <c r="A25" s="9" t="s">
        <v>170</v>
      </c>
      <c r="B25" s="10" t="s">
        <v>5</v>
      </c>
      <c r="C25" s="10" t="s">
        <v>5</v>
      </c>
      <c r="D25" s="10" t="s">
        <v>171</v>
      </c>
      <c r="E25" s="30" t="s">
        <v>5</v>
      </c>
      <c r="F25" s="30" t="s">
        <v>5</v>
      </c>
      <c r="G25" s="30" t="s">
        <v>5</v>
      </c>
      <c r="H25" s="30">
        <v>164.919384</v>
      </c>
      <c r="I25" s="30" t="s">
        <v>5</v>
      </c>
      <c r="J25" s="30">
        <v>164.919384</v>
      </c>
      <c r="K25" s="30">
        <v>164.919384</v>
      </c>
      <c r="L25" s="30" t="s">
        <v>5</v>
      </c>
      <c r="M25" s="30">
        <v>164.919384</v>
      </c>
      <c r="N25" s="30" t="s">
        <v>5</v>
      </c>
      <c r="O25" s="30" t="s">
        <v>5</v>
      </c>
      <c r="P25" s="30" t="s">
        <v>5</v>
      </c>
      <c r="Q25" s="11" t="s">
        <v>5</v>
      </c>
    </row>
    <row r="26" spans="1:17" ht="15" customHeight="1">
      <c r="A26" s="9" t="s">
        <v>172</v>
      </c>
      <c r="B26" s="10" t="s">
        <v>5</v>
      </c>
      <c r="C26" s="10" t="s">
        <v>5</v>
      </c>
      <c r="D26" s="10" t="s">
        <v>173</v>
      </c>
      <c r="E26" s="30" t="s">
        <v>5</v>
      </c>
      <c r="F26" s="30" t="s">
        <v>5</v>
      </c>
      <c r="G26" s="30" t="s">
        <v>5</v>
      </c>
      <c r="H26" s="30">
        <v>252.35671499999998</v>
      </c>
      <c r="I26" s="30" t="s">
        <v>5</v>
      </c>
      <c r="J26" s="30">
        <v>252.35671499999998</v>
      </c>
      <c r="K26" s="30">
        <v>252.35671499999998</v>
      </c>
      <c r="L26" s="30" t="s">
        <v>5</v>
      </c>
      <c r="M26" s="30">
        <v>252.35671499999998</v>
      </c>
      <c r="N26" s="30" t="s">
        <v>5</v>
      </c>
      <c r="O26" s="30" t="s">
        <v>5</v>
      </c>
      <c r="P26" s="30" t="s">
        <v>5</v>
      </c>
      <c r="Q26" s="11" t="s">
        <v>5</v>
      </c>
    </row>
    <row r="27" spans="1:17" ht="15" customHeight="1">
      <c r="A27" s="9" t="s">
        <v>174</v>
      </c>
      <c r="B27" s="10" t="s">
        <v>5</v>
      </c>
      <c r="C27" s="10" t="s">
        <v>5</v>
      </c>
      <c r="D27" s="10" t="s">
        <v>175</v>
      </c>
      <c r="E27" s="30" t="s">
        <v>5</v>
      </c>
      <c r="F27" s="30" t="s">
        <v>5</v>
      </c>
      <c r="G27" s="30" t="s">
        <v>5</v>
      </c>
      <c r="H27" s="30">
        <v>74.49195</v>
      </c>
      <c r="I27" s="30">
        <v>74.49195</v>
      </c>
      <c r="J27" s="30" t="s">
        <v>5</v>
      </c>
      <c r="K27" s="30">
        <v>74.49195</v>
      </c>
      <c r="L27" s="30">
        <v>74.49195</v>
      </c>
      <c r="M27" s="30" t="s">
        <v>5</v>
      </c>
      <c r="N27" s="30" t="s">
        <v>5</v>
      </c>
      <c r="O27" s="30" t="s">
        <v>5</v>
      </c>
      <c r="P27" s="30" t="s">
        <v>5</v>
      </c>
      <c r="Q27" s="11" t="s">
        <v>5</v>
      </c>
    </row>
    <row r="28" spans="1:17" ht="15" customHeight="1">
      <c r="A28" s="9" t="s">
        <v>176</v>
      </c>
      <c r="B28" s="10" t="s">
        <v>5</v>
      </c>
      <c r="C28" s="10" t="s">
        <v>5</v>
      </c>
      <c r="D28" s="10" t="s">
        <v>177</v>
      </c>
      <c r="E28" s="30" t="s">
        <v>5</v>
      </c>
      <c r="F28" s="30" t="s">
        <v>5</v>
      </c>
      <c r="G28" s="30" t="s">
        <v>5</v>
      </c>
      <c r="H28" s="30">
        <v>74.49195</v>
      </c>
      <c r="I28" s="30">
        <v>74.49195</v>
      </c>
      <c r="J28" s="30" t="s">
        <v>5</v>
      </c>
      <c r="K28" s="30">
        <v>74.49195</v>
      </c>
      <c r="L28" s="30">
        <v>74.49195</v>
      </c>
      <c r="M28" s="30" t="s">
        <v>5</v>
      </c>
      <c r="N28" s="30" t="s">
        <v>5</v>
      </c>
      <c r="O28" s="30" t="s">
        <v>5</v>
      </c>
      <c r="P28" s="30" t="s">
        <v>5</v>
      </c>
      <c r="Q28" s="11" t="s">
        <v>5</v>
      </c>
    </row>
    <row r="29" spans="1:17" ht="15" customHeight="1">
      <c r="A29" s="9" t="s">
        <v>178</v>
      </c>
      <c r="B29" s="10" t="s">
        <v>5</v>
      </c>
      <c r="C29" s="10" t="s">
        <v>5</v>
      </c>
      <c r="D29" s="10" t="s">
        <v>179</v>
      </c>
      <c r="E29" s="30" t="s">
        <v>5</v>
      </c>
      <c r="F29" s="30" t="s">
        <v>5</v>
      </c>
      <c r="G29" s="30" t="s">
        <v>5</v>
      </c>
      <c r="H29" s="30">
        <v>48.572691</v>
      </c>
      <c r="I29" s="30">
        <v>48.572691</v>
      </c>
      <c r="J29" s="30" t="s">
        <v>5</v>
      </c>
      <c r="K29" s="30">
        <v>48.572691</v>
      </c>
      <c r="L29" s="30">
        <v>48.572691</v>
      </c>
      <c r="M29" s="30" t="s">
        <v>5</v>
      </c>
      <c r="N29" s="30" t="s">
        <v>5</v>
      </c>
      <c r="O29" s="30" t="s">
        <v>5</v>
      </c>
      <c r="P29" s="30" t="s">
        <v>5</v>
      </c>
      <c r="Q29" s="11" t="s">
        <v>5</v>
      </c>
    </row>
    <row r="30" spans="1:17" ht="15" customHeight="1">
      <c r="A30" s="9" t="s">
        <v>180</v>
      </c>
      <c r="B30" s="10" t="s">
        <v>5</v>
      </c>
      <c r="C30" s="10" t="s">
        <v>5</v>
      </c>
      <c r="D30" s="10" t="s">
        <v>181</v>
      </c>
      <c r="E30" s="30" t="s">
        <v>5</v>
      </c>
      <c r="F30" s="30" t="s">
        <v>5</v>
      </c>
      <c r="G30" s="30" t="s">
        <v>5</v>
      </c>
      <c r="H30" s="30">
        <v>25.919259</v>
      </c>
      <c r="I30" s="30">
        <v>25.919259</v>
      </c>
      <c r="J30" s="30" t="s">
        <v>5</v>
      </c>
      <c r="K30" s="30">
        <v>25.919259</v>
      </c>
      <c r="L30" s="30">
        <v>25.919259</v>
      </c>
      <c r="M30" s="30" t="s">
        <v>5</v>
      </c>
      <c r="N30" s="30" t="s">
        <v>5</v>
      </c>
      <c r="O30" s="30" t="s">
        <v>5</v>
      </c>
      <c r="P30" s="30" t="s">
        <v>5</v>
      </c>
      <c r="Q30" s="11" t="s">
        <v>5</v>
      </c>
    </row>
    <row r="31" spans="1:17" ht="15" customHeight="1">
      <c r="A31" s="9" t="s">
        <v>182</v>
      </c>
      <c r="B31" s="10" t="s">
        <v>5</v>
      </c>
      <c r="C31" s="10" t="s">
        <v>5</v>
      </c>
      <c r="D31" s="10" t="s">
        <v>183</v>
      </c>
      <c r="E31" s="30" t="s">
        <v>5</v>
      </c>
      <c r="F31" s="30" t="s">
        <v>5</v>
      </c>
      <c r="G31" s="30" t="s">
        <v>5</v>
      </c>
      <c r="H31" s="30">
        <v>47.383577</v>
      </c>
      <c r="I31" s="30">
        <v>45.331577</v>
      </c>
      <c r="J31" s="30">
        <v>2.052</v>
      </c>
      <c r="K31" s="30">
        <v>47.383577</v>
      </c>
      <c r="L31" s="30">
        <v>45.331577</v>
      </c>
      <c r="M31" s="30">
        <v>2.052</v>
      </c>
      <c r="N31" s="30" t="s">
        <v>5</v>
      </c>
      <c r="O31" s="30" t="s">
        <v>5</v>
      </c>
      <c r="P31" s="30" t="s">
        <v>5</v>
      </c>
      <c r="Q31" s="11" t="s">
        <v>5</v>
      </c>
    </row>
    <row r="32" spans="1:17" ht="15" customHeight="1">
      <c r="A32" s="9" t="s">
        <v>184</v>
      </c>
      <c r="B32" s="10" t="s">
        <v>5</v>
      </c>
      <c r="C32" s="10" t="s">
        <v>5</v>
      </c>
      <c r="D32" s="10" t="s">
        <v>185</v>
      </c>
      <c r="E32" s="30" t="s">
        <v>5</v>
      </c>
      <c r="F32" s="30" t="s">
        <v>5</v>
      </c>
      <c r="G32" s="30" t="s">
        <v>5</v>
      </c>
      <c r="H32" s="30">
        <v>2.532</v>
      </c>
      <c r="I32" s="30">
        <v>0.48</v>
      </c>
      <c r="J32" s="30">
        <v>2.052</v>
      </c>
      <c r="K32" s="30">
        <v>2.532</v>
      </c>
      <c r="L32" s="30">
        <v>0.48</v>
      </c>
      <c r="M32" s="30">
        <v>2.052</v>
      </c>
      <c r="N32" s="30" t="s">
        <v>5</v>
      </c>
      <c r="O32" s="30" t="s">
        <v>5</v>
      </c>
      <c r="P32" s="30" t="s">
        <v>5</v>
      </c>
      <c r="Q32" s="11" t="s">
        <v>5</v>
      </c>
    </row>
    <row r="33" spans="1:17" ht="15" customHeight="1">
      <c r="A33" s="9" t="s">
        <v>186</v>
      </c>
      <c r="B33" s="10" t="s">
        <v>5</v>
      </c>
      <c r="C33" s="10" t="s">
        <v>5</v>
      </c>
      <c r="D33" s="10" t="s">
        <v>187</v>
      </c>
      <c r="E33" s="30" t="s">
        <v>5</v>
      </c>
      <c r="F33" s="30" t="s">
        <v>5</v>
      </c>
      <c r="G33" s="30" t="s">
        <v>5</v>
      </c>
      <c r="H33" s="30">
        <v>2.532</v>
      </c>
      <c r="I33" s="30">
        <v>0.48</v>
      </c>
      <c r="J33" s="30">
        <v>2.052</v>
      </c>
      <c r="K33" s="30">
        <v>2.532</v>
      </c>
      <c r="L33" s="30">
        <v>0.48</v>
      </c>
      <c r="M33" s="30">
        <v>2.052</v>
      </c>
      <c r="N33" s="30" t="s">
        <v>5</v>
      </c>
      <c r="O33" s="30" t="s">
        <v>5</v>
      </c>
      <c r="P33" s="30" t="s">
        <v>5</v>
      </c>
      <c r="Q33" s="11" t="s">
        <v>5</v>
      </c>
    </row>
    <row r="34" spans="1:17" ht="15" customHeight="1">
      <c r="A34" s="9" t="s">
        <v>188</v>
      </c>
      <c r="B34" s="10" t="s">
        <v>5</v>
      </c>
      <c r="C34" s="10" t="s">
        <v>5</v>
      </c>
      <c r="D34" s="10" t="s">
        <v>189</v>
      </c>
      <c r="E34" s="30" t="s">
        <v>5</v>
      </c>
      <c r="F34" s="30" t="s">
        <v>5</v>
      </c>
      <c r="G34" s="30" t="s">
        <v>5</v>
      </c>
      <c r="H34" s="30">
        <v>44.851577</v>
      </c>
      <c r="I34" s="30">
        <v>44.851577</v>
      </c>
      <c r="J34" s="30" t="s">
        <v>5</v>
      </c>
      <c r="K34" s="30">
        <v>44.851577</v>
      </c>
      <c r="L34" s="30">
        <v>44.851577</v>
      </c>
      <c r="M34" s="30" t="s">
        <v>5</v>
      </c>
      <c r="N34" s="30" t="s">
        <v>5</v>
      </c>
      <c r="O34" s="30" t="s">
        <v>5</v>
      </c>
      <c r="P34" s="30" t="s">
        <v>5</v>
      </c>
      <c r="Q34" s="11" t="s">
        <v>5</v>
      </c>
    </row>
    <row r="35" spans="1:17" ht="15" customHeight="1">
      <c r="A35" s="9" t="s">
        <v>190</v>
      </c>
      <c r="B35" s="10" t="s">
        <v>5</v>
      </c>
      <c r="C35" s="10" t="s">
        <v>5</v>
      </c>
      <c r="D35" s="10" t="s">
        <v>191</v>
      </c>
      <c r="E35" s="30" t="s">
        <v>5</v>
      </c>
      <c r="F35" s="30" t="s">
        <v>5</v>
      </c>
      <c r="G35" s="30" t="s">
        <v>5</v>
      </c>
      <c r="H35" s="30">
        <v>6.643358999999999</v>
      </c>
      <c r="I35" s="30">
        <v>6.643358999999999</v>
      </c>
      <c r="J35" s="30" t="s">
        <v>5</v>
      </c>
      <c r="K35" s="30">
        <v>6.643358999999999</v>
      </c>
      <c r="L35" s="30">
        <v>6.643358999999999</v>
      </c>
      <c r="M35" s="30" t="s">
        <v>5</v>
      </c>
      <c r="N35" s="30" t="s">
        <v>5</v>
      </c>
      <c r="O35" s="30" t="s">
        <v>5</v>
      </c>
      <c r="P35" s="30" t="s">
        <v>5</v>
      </c>
      <c r="Q35" s="11" t="s">
        <v>5</v>
      </c>
    </row>
    <row r="36" spans="1:17" ht="15" customHeight="1">
      <c r="A36" s="9" t="s">
        <v>192</v>
      </c>
      <c r="B36" s="10" t="s">
        <v>5</v>
      </c>
      <c r="C36" s="10" t="s">
        <v>5</v>
      </c>
      <c r="D36" s="10" t="s">
        <v>193</v>
      </c>
      <c r="E36" s="30" t="s">
        <v>5</v>
      </c>
      <c r="F36" s="30" t="s">
        <v>5</v>
      </c>
      <c r="G36" s="30" t="s">
        <v>5</v>
      </c>
      <c r="H36" s="30">
        <v>20.484378</v>
      </c>
      <c r="I36" s="30">
        <v>20.484378</v>
      </c>
      <c r="J36" s="30" t="s">
        <v>5</v>
      </c>
      <c r="K36" s="30">
        <v>20.484378</v>
      </c>
      <c r="L36" s="30">
        <v>20.484378</v>
      </c>
      <c r="M36" s="30" t="s">
        <v>5</v>
      </c>
      <c r="N36" s="30" t="s">
        <v>5</v>
      </c>
      <c r="O36" s="30" t="s">
        <v>5</v>
      </c>
      <c r="P36" s="30" t="s">
        <v>5</v>
      </c>
      <c r="Q36" s="11" t="s">
        <v>5</v>
      </c>
    </row>
    <row r="37" spans="1:17" ht="15" customHeight="1">
      <c r="A37" s="9" t="s">
        <v>194</v>
      </c>
      <c r="B37" s="10" t="s">
        <v>5</v>
      </c>
      <c r="C37" s="10" t="s">
        <v>5</v>
      </c>
      <c r="D37" s="10" t="s">
        <v>195</v>
      </c>
      <c r="E37" s="30" t="s">
        <v>5</v>
      </c>
      <c r="F37" s="30" t="s">
        <v>5</v>
      </c>
      <c r="G37" s="30" t="s">
        <v>5</v>
      </c>
      <c r="H37" s="30">
        <v>17.72384</v>
      </c>
      <c r="I37" s="30">
        <v>17.72384</v>
      </c>
      <c r="J37" s="30" t="s">
        <v>5</v>
      </c>
      <c r="K37" s="30">
        <v>17.72384</v>
      </c>
      <c r="L37" s="30">
        <v>17.72384</v>
      </c>
      <c r="M37" s="30" t="s">
        <v>5</v>
      </c>
      <c r="N37" s="30" t="s">
        <v>5</v>
      </c>
      <c r="O37" s="30" t="s">
        <v>5</v>
      </c>
      <c r="P37" s="30" t="s">
        <v>5</v>
      </c>
      <c r="Q37" s="11" t="s">
        <v>5</v>
      </c>
    </row>
    <row r="38" spans="1:17" ht="15" customHeight="1">
      <c r="A38" s="9" t="s">
        <v>196</v>
      </c>
      <c r="B38" s="10" t="s">
        <v>5</v>
      </c>
      <c r="C38" s="10" t="s">
        <v>5</v>
      </c>
      <c r="D38" s="10" t="s">
        <v>197</v>
      </c>
      <c r="E38" s="30" t="s">
        <v>5</v>
      </c>
      <c r="F38" s="30" t="s">
        <v>5</v>
      </c>
      <c r="G38" s="30" t="s">
        <v>5</v>
      </c>
      <c r="H38" s="30">
        <v>38.878889</v>
      </c>
      <c r="I38" s="30">
        <v>38.878889</v>
      </c>
      <c r="J38" s="30" t="s">
        <v>5</v>
      </c>
      <c r="K38" s="30">
        <v>38.878889</v>
      </c>
      <c r="L38" s="30">
        <v>38.878889</v>
      </c>
      <c r="M38" s="30" t="s">
        <v>5</v>
      </c>
      <c r="N38" s="30" t="s">
        <v>5</v>
      </c>
      <c r="O38" s="30" t="s">
        <v>5</v>
      </c>
      <c r="P38" s="30" t="s">
        <v>5</v>
      </c>
      <c r="Q38" s="11" t="s">
        <v>5</v>
      </c>
    </row>
    <row r="39" spans="1:17" ht="15" customHeight="1">
      <c r="A39" s="9" t="s">
        <v>198</v>
      </c>
      <c r="B39" s="10" t="s">
        <v>5</v>
      </c>
      <c r="C39" s="10" t="s">
        <v>5</v>
      </c>
      <c r="D39" s="10" t="s">
        <v>199</v>
      </c>
      <c r="E39" s="30" t="s">
        <v>5</v>
      </c>
      <c r="F39" s="30" t="s">
        <v>5</v>
      </c>
      <c r="G39" s="30" t="s">
        <v>5</v>
      </c>
      <c r="H39" s="30">
        <v>38.878889</v>
      </c>
      <c r="I39" s="30">
        <v>38.878889</v>
      </c>
      <c r="J39" s="30" t="s">
        <v>5</v>
      </c>
      <c r="K39" s="30">
        <v>38.878889</v>
      </c>
      <c r="L39" s="30">
        <v>38.878889</v>
      </c>
      <c r="M39" s="30" t="s">
        <v>5</v>
      </c>
      <c r="N39" s="30" t="s">
        <v>5</v>
      </c>
      <c r="O39" s="30" t="s">
        <v>5</v>
      </c>
      <c r="P39" s="30" t="s">
        <v>5</v>
      </c>
      <c r="Q39" s="11" t="s">
        <v>5</v>
      </c>
    </row>
    <row r="40" spans="1:17" ht="15" customHeight="1">
      <c r="A40" s="9" t="s">
        <v>200</v>
      </c>
      <c r="B40" s="10" t="s">
        <v>5</v>
      </c>
      <c r="C40" s="10" t="s">
        <v>5</v>
      </c>
      <c r="D40" s="10" t="s">
        <v>201</v>
      </c>
      <c r="E40" s="30" t="s">
        <v>5</v>
      </c>
      <c r="F40" s="30" t="s">
        <v>5</v>
      </c>
      <c r="G40" s="30" t="s">
        <v>5</v>
      </c>
      <c r="H40" s="30">
        <v>38.878889</v>
      </c>
      <c r="I40" s="30">
        <v>38.878889</v>
      </c>
      <c r="J40" s="30" t="s">
        <v>5</v>
      </c>
      <c r="K40" s="30">
        <v>38.878889</v>
      </c>
      <c r="L40" s="30">
        <v>38.878889</v>
      </c>
      <c r="M40" s="30" t="s">
        <v>5</v>
      </c>
      <c r="N40" s="30" t="s">
        <v>5</v>
      </c>
      <c r="O40" s="30" t="s">
        <v>5</v>
      </c>
      <c r="P40" s="30" t="s">
        <v>5</v>
      </c>
      <c r="Q40" s="11" t="s">
        <v>5</v>
      </c>
    </row>
    <row r="41" spans="1:17" ht="15" customHeight="1">
      <c r="A41" s="9" t="s">
        <v>202</v>
      </c>
      <c r="B41" s="10" t="s">
        <v>5</v>
      </c>
      <c r="C41" s="10" t="s">
        <v>5</v>
      </c>
      <c r="D41" s="10" t="s">
        <v>203</v>
      </c>
      <c r="E41" s="30" t="s">
        <v>5</v>
      </c>
      <c r="F41" s="30" t="s">
        <v>5</v>
      </c>
      <c r="G41" s="30" t="s">
        <v>5</v>
      </c>
      <c r="H41" s="30">
        <v>1.4</v>
      </c>
      <c r="I41" s="30" t="s">
        <v>5</v>
      </c>
      <c r="J41" s="30">
        <v>1.4</v>
      </c>
      <c r="K41" s="30">
        <v>1.4</v>
      </c>
      <c r="L41" s="30" t="s">
        <v>5</v>
      </c>
      <c r="M41" s="30">
        <v>1.4</v>
      </c>
      <c r="N41" s="30" t="s">
        <v>5</v>
      </c>
      <c r="O41" s="30" t="s">
        <v>5</v>
      </c>
      <c r="P41" s="30" t="s">
        <v>5</v>
      </c>
      <c r="Q41" s="11" t="s">
        <v>5</v>
      </c>
    </row>
    <row r="42" spans="1:17" ht="15" customHeight="1">
      <c r="A42" s="9" t="s">
        <v>204</v>
      </c>
      <c r="B42" s="10" t="s">
        <v>5</v>
      </c>
      <c r="C42" s="10" t="s">
        <v>5</v>
      </c>
      <c r="D42" s="10" t="s">
        <v>205</v>
      </c>
      <c r="E42" s="30" t="s">
        <v>5</v>
      </c>
      <c r="F42" s="30" t="s">
        <v>5</v>
      </c>
      <c r="G42" s="30" t="s">
        <v>5</v>
      </c>
      <c r="H42" s="30">
        <v>1.4</v>
      </c>
      <c r="I42" s="30" t="s">
        <v>5</v>
      </c>
      <c r="J42" s="30">
        <v>1.4</v>
      </c>
      <c r="K42" s="30">
        <v>1.4</v>
      </c>
      <c r="L42" s="30" t="s">
        <v>5</v>
      </c>
      <c r="M42" s="30">
        <v>1.4</v>
      </c>
      <c r="N42" s="30" t="s">
        <v>5</v>
      </c>
      <c r="O42" s="30" t="s">
        <v>5</v>
      </c>
      <c r="P42" s="30" t="s">
        <v>5</v>
      </c>
      <c r="Q42" s="11" t="s">
        <v>5</v>
      </c>
    </row>
    <row r="43" spans="1:17" ht="15" customHeight="1">
      <c r="A43" s="9" t="s">
        <v>206</v>
      </c>
      <c r="B43" s="10" t="s">
        <v>5</v>
      </c>
      <c r="C43" s="10" t="s">
        <v>5</v>
      </c>
      <c r="D43" s="10" t="s">
        <v>207</v>
      </c>
      <c r="E43" s="30" t="s">
        <v>5</v>
      </c>
      <c r="F43" s="30" t="s">
        <v>5</v>
      </c>
      <c r="G43" s="30" t="s">
        <v>5</v>
      </c>
      <c r="H43" s="30">
        <v>1.4</v>
      </c>
      <c r="I43" s="30" t="s">
        <v>5</v>
      </c>
      <c r="J43" s="30">
        <v>1.4</v>
      </c>
      <c r="K43" s="30">
        <v>1.4</v>
      </c>
      <c r="L43" s="30" t="s">
        <v>5</v>
      </c>
      <c r="M43" s="30">
        <v>1.4</v>
      </c>
      <c r="N43" s="30" t="s">
        <v>5</v>
      </c>
      <c r="O43" s="30" t="s">
        <v>5</v>
      </c>
      <c r="P43" s="30" t="s">
        <v>5</v>
      </c>
      <c r="Q43" s="11" t="s">
        <v>5</v>
      </c>
    </row>
    <row r="44" spans="1:17" ht="15" customHeight="1">
      <c r="A44" s="12" t="s">
        <v>247</v>
      </c>
      <c r="B44" s="13" t="s">
        <v>5</v>
      </c>
      <c r="C44" s="13" t="s">
        <v>5</v>
      </c>
      <c r="D44" s="13" t="s">
        <v>5</v>
      </c>
      <c r="E44" s="13" t="s">
        <v>5</v>
      </c>
      <c r="F44" s="13" t="s">
        <v>5</v>
      </c>
      <c r="G44" s="13" t="s">
        <v>5</v>
      </c>
      <c r="H44" s="13" t="s">
        <v>5</v>
      </c>
      <c r="I44" s="13" t="s">
        <v>5</v>
      </c>
      <c r="J44" s="13" t="s">
        <v>5</v>
      </c>
      <c r="K44" s="13" t="s">
        <v>5</v>
      </c>
      <c r="L44" s="13" t="s">
        <v>5</v>
      </c>
      <c r="M44" s="13" t="s">
        <v>5</v>
      </c>
      <c r="N44" s="13" t="s">
        <v>5</v>
      </c>
      <c r="O44" s="13" t="s">
        <v>5</v>
      </c>
      <c r="P44" s="13" t="s">
        <v>5</v>
      </c>
      <c r="Q44" s="13" t="s">
        <v>5</v>
      </c>
    </row>
    <row r="45" spans="1:17" ht="15" customHeight="1">
      <c r="A45" s="12" t="s">
        <v>248</v>
      </c>
      <c r="B45" s="13" t="s">
        <v>5</v>
      </c>
      <c r="C45" s="13" t="s">
        <v>5</v>
      </c>
      <c r="D45" s="13" t="s">
        <v>5</v>
      </c>
      <c r="E45" s="13" t="s">
        <v>5</v>
      </c>
      <c r="F45" s="13" t="s">
        <v>5</v>
      </c>
      <c r="G45" s="13" t="s">
        <v>5</v>
      </c>
      <c r="H45" s="13" t="s">
        <v>5</v>
      </c>
      <c r="I45" s="13" t="s">
        <v>5</v>
      </c>
      <c r="J45" s="13" t="s">
        <v>5</v>
      </c>
      <c r="K45" s="13" t="s">
        <v>5</v>
      </c>
      <c r="L45" s="13" t="s">
        <v>5</v>
      </c>
      <c r="M45" s="13" t="s">
        <v>5</v>
      </c>
      <c r="N45" s="13" t="s">
        <v>5</v>
      </c>
      <c r="O45" s="13" t="s">
        <v>5</v>
      </c>
      <c r="P45" s="13" t="s">
        <v>5</v>
      </c>
      <c r="Q45" s="13" t="s">
        <v>5</v>
      </c>
    </row>
    <row r="46" spans="1:17" ht="15" customHeight="1">
      <c r="A46" s="12" t="s">
        <v>249</v>
      </c>
      <c r="B46" s="13" t="s">
        <v>5</v>
      </c>
      <c r="C46" s="13" t="s">
        <v>5</v>
      </c>
      <c r="D46" s="13" t="s">
        <v>5</v>
      </c>
      <c r="E46" s="13" t="s">
        <v>5</v>
      </c>
      <c r="F46" s="13" t="s">
        <v>5</v>
      </c>
      <c r="G46" s="13" t="s">
        <v>5</v>
      </c>
      <c r="H46" s="13" t="s">
        <v>5</v>
      </c>
      <c r="I46" s="13" t="s">
        <v>5</v>
      </c>
      <c r="J46" s="13" t="s">
        <v>5</v>
      </c>
      <c r="K46" s="13" t="s">
        <v>5</v>
      </c>
      <c r="L46" s="13" t="s">
        <v>5</v>
      </c>
      <c r="M46" s="13" t="s">
        <v>5</v>
      </c>
      <c r="N46" s="13" t="s">
        <v>5</v>
      </c>
      <c r="O46" s="13" t="s">
        <v>5</v>
      </c>
      <c r="P46" s="13" t="s">
        <v>5</v>
      </c>
      <c r="Q46" s="13" t="s">
        <v>5</v>
      </c>
    </row>
    <row r="48" ht="12.75">
      <c r="J48" s="15" t="s">
        <v>250</v>
      </c>
    </row>
  </sheetData>
  <sheetProtection/>
  <mergeCells count="228">
    <mergeCell ref="A1:Q1"/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Q44"/>
    <mergeCell ref="A45:Q45"/>
    <mergeCell ref="A46:Q46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B22">
      <selection activeCell="C21" sqref="C21"/>
    </sheetView>
  </sheetViews>
  <sheetFormatPr defaultColWidth="9.140625" defaultRowHeight="12.75"/>
  <cols>
    <col min="1" max="1" width="7.00390625" style="0" customWidth="1"/>
    <col min="2" max="2" width="33.8515625" style="0" customWidth="1"/>
    <col min="3" max="3" width="17.140625" style="0" customWidth="1"/>
    <col min="4" max="4" width="7.00390625" style="0" customWidth="1"/>
    <col min="5" max="5" width="26.421875" style="0" customWidth="1"/>
    <col min="6" max="6" width="17.140625" style="17" customWidth="1"/>
    <col min="7" max="7" width="7.00390625" style="0" customWidth="1"/>
    <col min="8" max="8" width="43.00390625" style="0" customWidth="1"/>
    <col min="9" max="9" width="17.140625" style="0" customWidth="1"/>
    <col min="10" max="10" width="9.7109375" style="0" bestFit="1" customWidth="1"/>
  </cols>
  <sheetData>
    <row r="1" spans="1:5" ht="19.5">
      <c r="A1" s="1" t="s">
        <v>251</v>
      </c>
      <c r="E1" s="1" t="s">
        <v>251</v>
      </c>
    </row>
    <row r="2" ht="12.75">
      <c r="I2" s="16" t="s">
        <v>252</v>
      </c>
    </row>
    <row r="3" spans="1:9" ht="12.75">
      <c r="A3" s="2" t="s">
        <v>2</v>
      </c>
      <c r="C3">
        <v>10000</v>
      </c>
      <c r="I3" s="16" t="s">
        <v>3</v>
      </c>
    </row>
    <row r="4" spans="1:9" ht="15" customHeight="1">
      <c r="A4" s="18" t="s">
        <v>253</v>
      </c>
      <c r="B4" s="19" t="s">
        <v>5</v>
      </c>
      <c r="C4" s="19" t="s">
        <v>5</v>
      </c>
      <c r="D4" s="19" t="s">
        <v>254</v>
      </c>
      <c r="E4" s="19" t="s">
        <v>5</v>
      </c>
      <c r="F4" s="20" t="s">
        <v>5</v>
      </c>
      <c r="G4" s="19" t="s">
        <v>5</v>
      </c>
      <c r="H4" s="19" t="s">
        <v>5</v>
      </c>
      <c r="I4" s="19" t="s">
        <v>5</v>
      </c>
    </row>
    <row r="5" spans="1:9" ht="15" customHeight="1">
      <c r="A5" s="5" t="s">
        <v>120</v>
      </c>
      <c r="B5" s="6" t="s">
        <v>121</v>
      </c>
      <c r="C5" s="6" t="s">
        <v>255</v>
      </c>
      <c r="D5" s="6" t="s">
        <v>120</v>
      </c>
      <c r="E5" s="6" t="s">
        <v>121</v>
      </c>
      <c r="F5" s="21" t="s">
        <v>255</v>
      </c>
      <c r="G5" s="6" t="s">
        <v>120</v>
      </c>
      <c r="H5" s="6" t="s">
        <v>121</v>
      </c>
      <c r="I5" s="6" t="s">
        <v>255</v>
      </c>
    </row>
    <row r="6" spans="1:9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21" t="s">
        <v>5</v>
      </c>
      <c r="G6" s="6" t="s">
        <v>5</v>
      </c>
      <c r="H6" s="6" t="s">
        <v>5</v>
      </c>
      <c r="I6" s="6" t="s">
        <v>5</v>
      </c>
    </row>
    <row r="7" spans="1:9" ht="15" customHeight="1">
      <c r="A7" s="22" t="s">
        <v>256</v>
      </c>
      <c r="B7" s="23" t="s">
        <v>257</v>
      </c>
      <c r="C7" s="24">
        <v>30988.455920999997</v>
      </c>
      <c r="D7" s="23" t="s">
        <v>258</v>
      </c>
      <c r="E7" s="23" t="s">
        <v>259</v>
      </c>
      <c r="F7" s="24">
        <v>3979.9851310000004</v>
      </c>
      <c r="G7" s="23" t="s">
        <v>260</v>
      </c>
      <c r="H7" s="23" t="s">
        <v>261</v>
      </c>
      <c r="I7" s="24" t="s">
        <v>5</v>
      </c>
    </row>
    <row r="8" spans="1:9" ht="15" customHeight="1">
      <c r="A8" s="22" t="s">
        <v>262</v>
      </c>
      <c r="B8" s="23" t="s">
        <v>263</v>
      </c>
      <c r="C8" s="24">
        <v>9395.278663</v>
      </c>
      <c r="D8" s="23" t="s">
        <v>264</v>
      </c>
      <c r="E8" s="23" t="s">
        <v>265</v>
      </c>
      <c r="F8" s="24">
        <v>1059.910341</v>
      </c>
      <c r="G8" s="23" t="s">
        <v>266</v>
      </c>
      <c r="H8" s="23" t="s">
        <v>267</v>
      </c>
      <c r="I8" s="24" t="s">
        <v>5</v>
      </c>
    </row>
    <row r="9" spans="1:9" ht="15" customHeight="1">
      <c r="A9" s="22" t="s">
        <v>268</v>
      </c>
      <c r="B9" s="23" t="s">
        <v>269</v>
      </c>
      <c r="C9" s="24">
        <v>1080.0859050000001</v>
      </c>
      <c r="D9" s="23" t="s">
        <v>270</v>
      </c>
      <c r="E9" s="23" t="s">
        <v>271</v>
      </c>
      <c r="F9" s="24">
        <v>62.321187</v>
      </c>
      <c r="G9" s="23" t="s">
        <v>272</v>
      </c>
      <c r="H9" s="23" t="s">
        <v>273</v>
      </c>
      <c r="I9" s="24" t="s">
        <v>5</v>
      </c>
    </row>
    <row r="10" spans="1:9" ht="15" customHeight="1">
      <c r="A10" s="22" t="s">
        <v>274</v>
      </c>
      <c r="B10" s="23" t="s">
        <v>275</v>
      </c>
      <c r="C10" s="24">
        <v>41.2842</v>
      </c>
      <c r="D10" s="23" t="s">
        <v>276</v>
      </c>
      <c r="E10" s="23" t="s">
        <v>277</v>
      </c>
      <c r="F10" s="24">
        <v>0.13</v>
      </c>
      <c r="G10" s="23" t="s">
        <v>278</v>
      </c>
      <c r="H10" s="23" t="s">
        <v>279</v>
      </c>
      <c r="I10" s="24">
        <v>148.167835</v>
      </c>
    </row>
    <row r="11" spans="1:9" ht="15" customHeight="1">
      <c r="A11" s="22" t="s">
        <v>280</v>
      </c>
      <c r="B11" s="23" t="s">
        <v>281</v>
      </c>
      <c r="C11" s="24" t="s">
        <v>5</v>
      </c>
      <c r="D11" s="23" t="s">
        <v>282</v>
      </c>
      <c r="E11" s="23" t="s">
        <v>283</v>
      </c>
      <c r="F11" s="24">
        <v>0.27020700000000003</v>
      </c>
      <c r="G11" s="23" t="s">
        <v>284</v>
      </c>
      <c r="H11" s="23" t="s">
        <v>285</v>
      </c>
      <c r="I11" s="24" t="s">
        <v>5</v>
      </c>
    </row>
    <row r="12" spans="1:9" ht="15" customHeight="1">
      <c r="A12" s="22" t="s">
        <v>286</v>
      </c>
      <c r="B12" s="23" t="s">
        <v>287</v>
      </c>
      <c r="C12" s="24">
        <v>10934.282758</v>
      </c>
      <c r="D12" s="23" t="s">
        <v>288</v>
      </c>
      <c r="E12" s="23" t="s">
        <v>289</v>
      </c>
      <c r="F12" s="24">
        <v>159.641459</v>
      </c>
      <c r="G12" s="23" t="s">
        <v>290</v>
      </c>
      <c r="H12" s="23" t="s">
        <v>291</v>
      </c>
      <c r="I12" s="24">
        <v>93.682535</v>
      </c>
    </row>
    <row r="13" spans="1:9" ht="15" customHeight="1">
      <c r="A13" s="22" t="s">
        <v>292</v>
      </c>
      <c r="B13" s="23" t="s">
        <v>293</v>
      </c>
      <c r="C13" s="24">
        <v>2950.666761</v>
      </c>
      <c r="D13" s="23" t="s">
        <v>294</v>
      </c>
      <c r="E13" s="23" t="s">
        <v>295</v>
      </c>
      <c r="F13" s="24">
        <v>389.157498</v>
      </c>
      <c r="G13" s="23" t="s">
        <v>296</v>
      </c>
      <c r="H13" s="23" t="s">
        <v>297</v>
      </c>
      <c r="I13" s="24">
        <v>54.4853</v>
      </c>
    </row>
    <row r="14" spans="1:9" ht="15" customHeight="1">
      <c r="A14" s="22" t="s">
        <v>298</v>
      </c>
      <c r="B14" s="23" t="s">
        <v>299</v>
      </c>
      <c r="C14" s="24">
        <v>1484.901562</v>
      </c>
      <c r="D14" s="23" t="s">
        <v>300</v>
      </c>
      <c r="E14" s="23" t="s">
        <v>301</v>
      </c>
      <c r="F14" s="24">
        <v>123.91433300000001</v>
      </c>
      <c r="G14" s="23" t="s">
        <v>302</v>
      </c>
      <c r="H14" s="23" t="s">
        <v>303</v>
      </c>
      <c r="I14" s="24" t="s">
        <v>5</v>
      </c>
    </row>
    <row r="15" spans="1:9" ht="15" customHeight="1">
      <c r="A15" s="22" t="s">
        <v>304</v>
      </c>
      <c r="B15" s="23" t="s">
        <v>305</v>
      </c>
      <c r="C15" s="24">
        <v>1429.761268</v>
      </c>
      <c r="D15" s="23" t="s">
        <v>306</v>
      </c>
      <c r="E15" s="23" t="s">
        <v>307</v>
      </c>
      <c r="F15" s="24" t="s">
        <v>5</v>
      </c>
      <c r="G15" s="23" t="s">
        <v>308</v>
      </c>
      <c r="H15" s="23" t="s">
        <v>309</v>
      </c>
      <c r="I15" s="24" t="s">
        <v>5</v>
      </c>
    </row>
    <row r="16" spans="1:9" ht="15" customHeight="1">
      <c r="A16" s="22" t="s">
        <v>310</v>
      </c>
      <c r="B16" s="23" t="s">
        <v>311</v>
      </c>
      <c r="C16" s="24">
        <v>1331.018941</v>
      </c>
      <c r="D16" s="23" t="s">
        <v>312</v>
      </c>
      <c r="E16" s="23" t="s">
        <v>313</v>
      </c>
      <c r="F16" s="24">
        <v>186.021676</v>
      </c>
      <c r="G16" s="23" t="s">
        <v>314</v>
      </c>
      <c r="H16" s="23" t="s">
        <v>315</v>
      </c>
      <c r="I16" s="24" t="s">
        <v>5</v>
      </c>
    </row>
    <row r="17" spans="1:9" ht="15" customHeight="1">
      <c r="A17" s="22" t="s">
        <v>316</v>
      </c>
      <c r="B17" s="23" t="s">
        <v>317</v>
      </c>
      <c r="C17" s="24">
        <v>138.696543</v>
      </c>
      <c r="D17" s="23" t="s">
        <v>318</v>
      </c>
      <c r="E17" s="23" t="s">
        <v>319</v>
      </c>
      <c r="F17" s="24">
        <v>15.015704000000001</v>
      </c>
      <c r="G17" s="23" t="s">
        <v>320</v>
      </c>
      <c r="H17" s="23" t="s">
        <v>321</v>
      </c>
      <c r="I17" s="24" t="s">
        <v>5</v>
      </c>
    </row>
    <row r="18" spans="1:9" ht="15" customHeight="1">
      <c r="A18" s="22" t="s">
        <v>322</v>
      </c>
      <c r="B18" s="23" t="s">
        <v>201</v>
      </c>
      <c r="C18" s="24">
        <v>2202.47932</v>
      </c>
      <c r="D18" s="23" t="s">
        <v>323</v>
      </c>
      <c r="E18" s="23" t="s">
        <v>324</v>
      </c>
      <c r="F18" s="24" t="s">
        <v>5</v>
      </c>
      <c r="G18" s="23" t="s">
        <v>325</v>
      </c>
      <c r="H18" s="23" t="s">
        <v>326</v>
      </c>
      <c r="I18" s="24" t="s">
        <v>5</v>
      </c>
    </row>
    <row r="19" spans="1:9" ht="15" customHeight="1">
      <c r="A19" s="22" t="s">
        <v>327</v>
      </c>
      <c r="B19" s="23" t="s">
        <v>328</v>
      </c>
      <c r="C19" s="24" t="s">
        <v>5</v>
      </c>
      <c r="D19" s="23" t="s">
        <v>329</v>
      </c>
      <c r="E19" s="23" t="s">
        <v>330</v>
      </c>
      <c r="F19" s="24">
        <v>378.54220699999996</v>
      </c>
      <c r="G19" s="23" t="s">
        <v>331</v>
      </c>
      <c r="H19" s="23" t="s">
        <v>332</v>
      </c>
      <c r="I19" s="24" t="s">
        <v>5</v>
      </c>
    </row>
    <row r="20" spans="1:9" ht="15" customHeight="1">
      <c r="A20" s="22" t="s">
        <v>333</v>
      </c>
      <c r="B20" s="23" t="s">
        <v>334</v>
      </c>
      <c r="C20" s="24" t="s">
        <v>5</v>
      </c>
      <c r="D20" s="23" t="s">
        <v>335</v>
      </c>
      <c r="E20" s="23" t="s">
        <v>336</v>
      </c>
      <c r="F20" s="24">
        <v>6.517</v>
      </c>
      <c r="G20" s="23" t="s">
        <v>337</v>
      </c>
      <c r="H20" s="23" t="s">
        <v>338</v>
      </c>
      <c r="I20" s="24" t="s">
        <v>5</v>
      </c>
    </row>
    <row r="21" spans="1:9" ht="15" customHeight="1">
      <c r="A21" s="22" t="s">
        <v>339</v>
      </c>
      <c r="B21" s="23" t="s">
        <v>340</v>
      </c>
      <c r="C21" s="24">
        <v>3059.9957010000003</v>
      </c>
      <c r="D21" s="23" t="s">
        <v>341</v>
      </c>
      <c r="E21" s="23" t="s">
        <v>342</v>
      </c>
      <c r="F21" s="24" t="s">
        <v>5</v>
      </c>
      <c r="G21" s="23" t="s">
        <v>343</v>
      </c>
      <c r="H21" s="23" t="s">
        <v>344</v>
      </c>
      <c r="I21" s="24" t="s">
        <v>5</v>
      </c>
    </row>
    <row r="22" spans="1:9" ht="15" customHeight="1">
      <c r="A22" s="22" t="s">
        <v>345</v>
      </c>
      <c r="B22" s="23" t="s">
        <v>346</v>
      </c>
      <c r="C22" s="24">
        <v>28.122096000000003</v>
      </c>
      <c r="D22" s="23" t="s">
        <v>347</v>
      </c>
      <c r="E22" s="23" t="s">
        <v>348</v>
      </c>
      <c r="F22" s="24">
        <v>19.118972</v>
      </c>
      <c r="G22" s="23" t="s">
        <v>349</v>
      </c>
      <c r="H22" s="23" t="s">
        <v>350</v>
      </c>
      <c r="I22" s="24" t="s">
        <v>5</v>
      </c>
    </row>
    <row r="23" spans="1:9" ht="15" customHeight="1">
      <c r="A23" s="22" t="s">
        <v>351</v>
      </c>
      <c r="B23" s="23" t="s">
        <v>352</v>
      </c>
      <c r="C23" s="24">
        <v>2756.027963</v>
      </c>
      <c r="D23" s="23" t="s">
        <v>353</v>
      </c>
      <c r="E23" s="23" t="s">
        <v>354</v>
      </c>
      <c r="F23" s="24">
        <v>0.173</v>
      </c>
      <c r="G23" s="23" t="s">
        <v>355</v>
      </c>
      <c r="H23" s="23" t="s">
        <v>356</v>
      </c>
      <c r="I23" s="24" t="s">
        <v>5</v>
      </c>
    </row>
    <row r="24" spans="1:9" ht="15" customHeight="1">
      <c r="A24" s="22" t="s">
        <v>357</v>
      </c>
      <c r="B24" s="23" t="s">
        <v>358</v>
      </c>
      <c r="C24" s="24" t="s">
        <v>5</v>
      </c>
      <c r="D24" s="23" t="s">
        <v>359</v>
      </c>
      <c r="E24" s="23" t="s">
        <v>360</v>
      </c>
      <c r="F24" s="24">
        <v>65.485282</v>
      </c>
      <c r="G24" s="23" t="s">
        <v>361</v>
      </c>
      <c r="H24" s="23" t="s">
        <v>362</v>
      </c>
      <c r="I24" s="24" t="s">
        <v>5</v>
      </c>
    </row>
    <row r="25" spans="1:9" ht="15" customHeight="1">
      <c r="A25" s="22" t="s">
        <v>363</v>
      </c>
      <c r="B25" s="23" t="s">
        <v>364</v>
      </c>
      <c r="C25" s="24">
        <v>65.791791</v>
      </c>
      <c r="D25" s="23" t="s">
        <v>365</v>
      </c>
      <c r="E25" s="23" t="s">
        <v>366</v>
      </c>
      <c r="F25" s="24" t="s">
        <v>5</v>
      </c>
      <c r="G25" s="23" t="s">
        <v>367</v>
      </c>
      <c r="H25" s="23" t="s">
        <v>368</v>
      </c>
      <c r="I25" s="24" t="s">
        <v>5</v>
      </c>
    </row>
    <row r="26" spans="1:9" ht="15" customHeight="1">
      <c r="A26" s="22" t="s">
        <v>369</v>
      </c>
      <c r="B26" s="23" t="s">
        <v>370</v>
      </c>
      <c r="C26" s="24">
        <v>61.75</v>
      </c>
      <c r="D26" s="23" t="s">
        <v>371</v>
      </c>
      <c r="E26" s="23" t="s">
        <v>372</v>
      </c>
      <c r="F26" s="24" t="s">
        <v>5</v>
      </c>
      <c r="G26" s="23" t="s">
        <v>373</v>
      </c>
      <c r="H26" s="23" t="s">
        <v>374</v>
      </c>
      <c r="I26" s="24" t="s">
        <v>5</v>
      </c>
    </row>
    <row r="27" spans="1:9" ht="15" customHeight="1">
      <c r="A27" s="22" t="s">
        <v>375</v>
      </c>
      <c r="B27" s="23" t="s">
        <v>376</v>
      </c>
      <c r="C27" s="24" t="s">
        <v>5</v>
      </c>
      <c r="D27" s="23" t="s">
        <v>377</v>
      </c>
      <c r="E27" s="23" t="s">
        <v>378</v>
      </c>
      <c r="F27" s="24">
        <v>210.536509</v>
      </c>
      <c r="G27" s="23" t="s">
        <v>379</v>
      </c>
      <c r="H27" s="23" t="s">
        <v>380</v>
      </c>
      <c r="I27" s="24" t="s">
        <v>5</v>
      </c>
    </row>
    <row r="28" spans="1:9" ht="15" customHeight="1">
      <c r="A28" s="22" t="s">
        <v>381</v>
      </c>
      <c r="B28" s="23" t="s">
        <v>382</v>
      </c>
      <c r="C28" s="24">
        <v>147.823851</v>
      </c>
      <c r="D28" s="23" t="s">
        <v>383</v>
      </c>
      <c r="E28" s="23" t="s">
        <v>384</v>
      </c>
      <c r="F28" s="24">
        <v>34.3117</v>
      </c>
      <c r="G28" s="23" t="s">
        <v>385</v>
      </c>
      <c r="H28" s="23" t="s">
        <v>386</v>
      </c>
      <c r="I28" s="24" t="s">
        <v>5</v>
      </c>
    </row>
    <row r="29" spans="1:9" ht="15" customHeight="1">
      <c r="A29" s="22" t="s">
        <v>387</v>
      </c>
      <c r="B29" s="23" t="s">
        <v>388</v>
      </c>
      <c r="C29" s="24" t="s">
        <v>5</v>
      </c>
      <c r="D29" s="23" t="s">
        <v>389</v>
      </c>
      <c r="E29" s="23" t="s">
        <v>390</v>
      </c>
      <c r="F29" s="24">
        <v>450.59853899999996</v>
      </c>
      <c r="G29" s="23" t="s">
        <v>391</v>
      </c>
      <c r="H29" s="23" t="s">
        <v>392</v>
      </c>
      <c r="I29" s="24" t="s">
        <v>5</v>
      </c>
    </row>
    <row r="30" spans="1:9" ht="15" customHeight="1">
      <c r="A30" s="22" t="s">
        <v>393</v>
      </c>
      <c r="B30" s="23" t="s">
        <v>394</v>
      </c>
      <c r="C30" s="24">
        <v>0.48</v>
      </c>
      <c r="D30" s="23" t="s">
        <v>395</v>
      </c>
      <c r="E30" s="23" t="s">
        <v>396</v>
      </c>
      <c r="F30" s="24">
        <v>45.694976000000004</v>
      </c>
      <c r="G30" s="23" t="s">
        <v>397</v>
      </c>
      <c r="H30" s="23" t="s">
        <v>398</v>
      </c>
      <c r="I30" s="24" t="s">
        <v>5</v>
      </c>
    </row>
    <row r="31" spans="1:9" ht="15" customHeight="1">
      <c r="A31" s="22" t="s">
        <v>399</v>
      </c>
      <c r="B31" s="23" t="s">
        <v>400</v>
      </c>
      <c r="C31" s="24" t="s">
        <v>5</v>
      </c>
      <c r="D31" s="23" t="s">
        <v>401</v>
      </c>
      <c r="E31" s="23" t="s">
        <v>402</v>
      </c>
      <c r="F31" s="24">
        <v>1.642797</v>
      </c>
      <c r="G31" s="23" t="s">
        <v>403</v>
      </c>
      <c r="H31" s="23" t="s">
        <v>404</v>
      </c>
      <c r="I31" s="24" t="s">
        <v>5</v>
      </c>
    </row>
    <row r="32" spans="1:9" ht="15" customHeight="1">
      <c r="A32" s="22" t="s">
        <v>405</v>
      </c>
      <c r="B32" s="23" t="s">
        <v>406</v>
      </c>
      <c r="C32" s="24" t="s">
        <v>5</v>
      </c>
      <c r="D32" s="23" t="s">
        <v>407</v>
      </c>
      <c r="E32" s="23" t="s">
        <v>408</v>
      </c>
      <c r="F32" s="24">
        <v>10.16522</v>
      </c>
      <c r="G32" s="23" t="s">
        <v>5</v>
      </c>
      <c r="H32" s="23" t="s">
        <v>5</v>
      </c>
      <c r="I32" s="24" t="s">
        <v>5</v>
      </c>
    </row>
    <row r="33" spans="1:9" ht="15" customHeight="1">
      <c r="A33" s="22" t="s">
        <v>409</v>
      </c>
      <c r="B33" s="23" t="s">
        <v>410</v>
      </c>
      <c r="C33" s="24" t="s">
        <v>5</v>
      </c>
      <c r="D33" s="23" t="s">
        <v>411</v>
      </c>
      <c r="E33" s="23" t="s">
        <v>412</v>
      </c>
      <c r="F33" s="24">
        <v>0.0054329999999999995</v>
      </c>
      <c r="G33" s="23" t="s">
        <v>5</v>
      </c>
      <c r="H33" s="23" t="s">
        <v>5</v>
      </c>
      <c r="I33" s="24" t="s">
        <v>5</v>
      </c>
    </row>
    <row r="34" spans="1:9" ht="15" customHeight="1">
      <c r="A34" s="22" t="s">
        <v>5</v>
      </c>
      <c r="B34" s="23" t="s">
        <v>5</v>
      </c>
      <c r="C34" s="24" t="s">
        <v>5</v>
      </c>
      <c r="D34" s="23" t="s">
        <v>413</v>
      </c>
      <c r="E34" s="23" t="s">
        <v>414</v>
      </c>
      <c r="F34" s="24">
        <v>760.811091</v>
      </c>
      <c r="G34" s="23" t="s">
        <v>5</v>
      </c>
      <c r="H34" s="23" t="s">
        <v>5</v>
      </c>
      <c r="I34" s="24" t="s">
        <v>5</v>
      </c>
    </row>
    <row r="35" spans="1:9" ht="15" customHeight="1">
      <c r="A35" s="25" t="s">
        <v>415</v>
      </c>
      <c r="B35" s="7" t="s">
        <v>5</v>
      </c>
      <c r="C35" s="24">
        <v>34048.451622</v>
      </c>
      <c r="D35" s="7" t="s">
        <v>416</v>
      </c>
      <c r="E35" s="7" t="s">
        <v>5</v>
      </c>
      <c r="F35" s="26" t="s">
        <v>5</v>
      </c>
      <c r="G35" s="7" t="s">
        <v>5</v>
      </c>
      <c r="H35" s="7" t="s">
        <v>5</v>
      </c>
      <c r="I35" s="24">
        <v>4128.152966</v>
      </c>
    </row>
    <row r="36" spans="1:9" ht="15" customHeight="1">
      <c r="A36" s="27" t="s">
        <v>417</v>
      </c>
      <c r="B36" s="13" t="s">
        <v>5</v>
      </c>
      <c r="C36" s="13" t="s">
        <v>5</v>
      </c>
      <c r="D36" s="13" t="s">
        <v>5</v>
      </c>
      <c r="E36" s="13" t="s">
        <v>5</v>
      </c>
      <c r="F36" s="28" t="s">
        <v>5</v>
      </c>
      <c r="G36" s="13" t="s">
        <v>5</v>
      </c>
      <c r="H36" s="13" t="s">
        <v>5</v>
      </c>
      <c r="I36" s="13" t="s">
        <v>5</v>
      </c>
    </row>
    <row r="37" spans="1:9" ht="15" customHeight="1">
      <c r="A37" s="12" t="s">
        <v>116</v>
      </c>
      <c r="B37" s="13" t="s">
        <v>5</v>
      </c>
      <c r="C37" s="13" t="s">
        <v>5</v>
      </c>
      <c r="D37" s="13" t="s">
        <v>5</v>
      </c>
      <c r="E37" s="13" t="s">
        <v>5</v>
      </c>
      <c r="F37" s="28" t="s">
        <v>5</v>
      </c>
      <c r="G37" s="13" t="s">
        <v>5</v>
      </c>
      <c r="H37" s="13" t="s">
        <v>5</v>
      </c>
      <c r="I37" s="13" t="s">
        <v>5</v>
      </c>
    </row>
    <row r="39" ht="12.75">
      <c r="E39" s="29" t="s">
        <v>418</v>
      </c>
    </row>
  </sheetData>
  <sheetProtection/>
  <mergeCells count="53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15694444444444444" right="0.11805555555555555" top="1" bottom="0.19652777777777777" header="0.5" footer="0.11805555555555555"/>
  <pageSetup fitToHeight="1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spans="1:10" ht="19.5">
      <c r="A1" s="1" t="s">
        <v>419</v>
      </c>
      <c r="J1" s="1" t="s">
        <v>419</v>
      </c>
    </row>
    <row r="2" ht="12.75">
      <c r="Q2" s="16" t="s">
        <v>420</v>
      </c>
    </row>
    <row r="3" spans="1:17" ht="12.75">
      <c r="A3" s="2" t="s">
        <v>2</v>
      </c>
      <c r="Q3" s="16" t="s">
        <v>421</v>
      </c>
    </row>
    <row r="4" spans="1:17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5</v>
      </c>
      <c r="G4" s="4" t="s">
        <v>5</v>
      </c>
      <c r="H4" s="4" t="s">
        <v>241</v>
      </c>
      <c r="I4" s="4" t="s">
        <v>5</v>
      </c>
      <c r="J4" s="4" t="s">
        <v>5</v>
      </c>
      <c r="K4" s="4" t="s">
        <v>242</v>
      </c>
      <c r="L4" s="4" t="s">
        <v>5</v>
      </c>
      <c r="M4" s="4" t="s">
        <v>5</v>
      </c>
      <c r="N4" s="4" t="s">
        <v>107</v>
      </c>
      <c r="O4" s="4" t="s">
        <v>5</v>
      </c>
      <c r="P4" s="4" t="s">
        <v>5</v>
      </c>
      <c r="Q4" s="4" t="s">
        <v>5</v>
      </c>
    </row>
    <row r="5" spans="1:17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133</v>
      </c>
      <c r="F5" s="6" t="s">
        <v>243</v>
      </c>
      <c r="G5" s="6" t="s">
        <v>244</v>
      </c>
      <c r="H5" s="6" t="s">
        <v>133</v>
      </c>
      <c r="I5" s="6" t="s">
        <v>215</v>
      </c>
      <c r="J5" s="6" t="s">
        <v>216</v>
      </c>
      <c r="K5" s="6" t="s">
        <v>133</v>
      </c>
      <c r="L5" s="6" t="s">
        <v>215</v>
      </c>
      <c r="M5" s="6" t="s">
        <v>216</v>
      </c>
      <c r="N5" s="6" t="s">
        <v>133</v>
      </c>
      <c r="O5" s="6" t="s">
        <v>243</v>
      </c>
      <c r="P5" s="6" t="s">
        <v>244</v>
      </c>
      <c r="Q5" s="6" t="s">
        <v>5</v>
      </c>
    </row>
    <row r="6" spans="1:17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129</v>
      </c>
      <c r="H6" s="6" t="s">
        <v>5</v>
      </c>
      <c r="I6" s="6" t="s">
        <v>5</v>
      </c>
      <c r="J6" s="6" t="s">
        <v>129</v>
      </c>
      <c r="K6" s="6" t="s">
        <v>5</v>
      </c>
      <c r="L6" s="6" t="s">
        <v>129</v>
      </c>
      <c r="M6" s="6" t="s">
        <v>129</v>
      </c>
      <c r="N6" s="6" t="s">
        <v>5</v>
      </c>
      <c r="O6" s="6" t="s">
        <v>5</v>
      </c>
      <c r="P6" s="6" t="s">
        <v>245</v>
      </c>
      <c r="Q6" s="6" t="s">
        <v>246</v>
      </c>
    </row>
    <row r="7" spans="1:17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</row>
    <row r="8" spans="1:17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  <c r="M8" s="7" t="s">
        <v>43</v>
      </c>
      <c r="N8" s="7" t="s">
        <v>46</v>
      </c>
      <c r="O8" s="7" t="s">
        <v>49</v>
      </c>
      <c r="P8" s="7" t="s">
        <v>52</v>
      </c>
      <c r="Q8" s="7" t="s">
        <v>55</v>
      </c>
    </row>
    <row r="9" spans="1:17" ht="15" customHeight="1">
      <c r="A9" s="5" t="s">
        <v>5</v>
      </c>
      <c r="B9" s="6" t="s">
        <v>5</v>
      </c>
      <c r="C9" s="6" t="s">
        <v>5</v>
      </c>
      <c r="D9" s="6" t="s">
        <v>133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  <c r="M9" s="8" t="s">
        <v>5</v>
      </c>
      <c r="N9" s="8" t="s">
        <v>5</v>
      </c>
      <c r="O9" s="8" t="s">
        <v>5</v>
      </c>
      <c r="P9" s="8" t="s">
        <v>5</v>
      </c>
      <c r="Q9" s="8" t="s">
        <v>5</v>
      </c>
    </row>
    <row r="10" spans="1:17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1" t="s">
        <v>5</v>
      </c>
    </row>
    <row r="11" spans="1:17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11" t="s">
        <v>5</v>
      </c>
      <c r="F11" s="11" t="s">
        <v>5</v>
      </c>
      <c r="G11" s="11" t="s">
        <v>5</v>
      </c>
      <c r="H11" s="11" t="s">
        <v>5</v>
      </c>
      <c r="I11" s="11" t="s">
        <v>5</v>
      </c>
      <c r="J11" s="11" t="s">
        <v>5</v>
      </c>
      <c r="K11" s="11" t="s">
        <v>5</v>
      </c>
      <c r="L11" s="11" t="s">
        <v>5</v>
      </c>
      <c r="M11" s="11" t="s">
        <v>5</v>
      </c>
      <c r="N11" s="11" t="s">
        <v>5</v>
      </c>
      <c r="O11" s="11" t="s">
        <v>5</v>
      </c>
      <c r="P11" s="11" t="s">
        <v>5</v>
      </c>
      <c r="Q11" s="11" t="s">
        <v>5</v>
      </c>
    </row>
    <row r="12" spans="1:17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 t="s">
        <v>5</v>
      </c>
      <c r="O12" s="11" t="s">
        <v>5</v>
      </c>
      <c r="P12" s="11" t="s">
        <v>5</v>
      </c>
      <c r="Q12" s="11" t="s">
        <v>5</v>
      </c>
    </row>
    <row r="13" spans="1:17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5</v>
      </c>
      <c r="J13" s="11" t="s">
        <v>5</v>
      </c>
      <c r="K13" s="11" t="s">
        <v>5</v>
      </c>
      <c r="L13" s="11" t="s">
        <v>5</v>
      </c>
      <c r="M13" s="11" t="s">
        <v>5</v>
      </c>
      <c r="N13" s="11" t="s">
        <v>5</v>
      </c>
      <c r="O13" s="11" t="s">
        <v>5</v>
      </c>
      <c r="P13" s="11" t="s">
        <v>5</v>
      </c>
      <c r="Q13" s="11" t="s">
        <v>5</v>
      </c>
    </row>
    <row r="14" spans="1:17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</row>
    <row r="15" spans="1:17" ht="15" customHeight="1">
      <c r="A15" s="9" t="s">
        <v>5</v>
      </c>
      <c r="B15" s="10" t="s">
        <v>5</v>
      </c>
      <c r="C15" s="10" t="s">
        <v>5</v>
      </c>
      <c r="D15" s="10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  <c r="L15" s="11" t="s">
        <v>5</v>
      </c>
      <c r="M15" s="11" t="s">
        <v>5</v>
      </c>
      <c r="N15" s="11" t="s">
        <v>5</v>
      </c>
      <c r="O15" s="11" t="s">
        <v>5</v>
      </c>
      <c r="P15" s="11" t="s">
        <v>5</v>
      </c>
      <c r="Q15" s="11" t="s">
        <v>5</v>
      </c>
    </row>
    <row r="16" spans="1:17" ht="15" customHeight="1">
      <c r="A16" s="12" t="s">
        <v>422</v>
      </c>
      <c r="B16" s="13" t="s">
        <v>5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  <c r="M16" s="13" t="s">
        <v>5</v>
      </c>
      <c r="N16" s="13" t="s">
        <v>5</v>
      </c>
      <c r="O16" s="13" t="s">
        <v>5</v>
      </c>
      <c r="P16" s="13" t="s">
        <v>5</v>
      </c>
      <c r="Q16" s="13" t="s">
        <v>5</v>
      </c>
    </row>
    <row r="17" spans="1:17" ht="15" customHeight="1">
      <c r="A17" s="12" t="s">
        <v>248</v>
      </c>
      <c r="B17" s="13" t="s">
        <v>5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  <c r="M17" s="13" t="s">
        <v>5</v>
      </c>
      <c r="N17" s="13" t="s">
        <v>5</v>
      </c>
      <c r="O17" s="13" t="s">
        <v>5</v>
      </c>
      <c r="P17" s="13" t="s">
        <v>5</v>
      </c>
      <c r="Q17" s="13" t="s">
        <v>5</v>
      </c>
    </row>
    <row r="18" spans="1:17" ht="15" customHeight="1">
      <c r="A18" s="12" t="s">
        <v>249</v>
      </c>
      <c r="B18" s="13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3" t="s">
        <v>5</v>
      </c>
      <c r="Q18" s="13" t="s">
        <v>5</v>
      </c>
    </row>
    <row r="20" ht="12.75">
      <c r="J20" s="15" t="s">
        <v>423</v>
      </c>
    </row>
  </sheetData>
  <sheetProtection/>
  <mergeCells count="144">
    <mergeCell ref="A1:Q1"/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Q16"/>
    <mergeCell ref="A17:Q17"/>
    <mergeCell ref="A18:Q18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12" width="16.00390625" style="0" customWidth="1"/>
    <col min="13" max="13" width="9.7109375" style="0" bestFit="1" customWidth="1"/>
  </cols>
  <sheetData>
    <row r="1" spans="1:7" ht="19.5">
      <c r="A1" s="1" t="s">
        <v>424</v>
      </c>
      <c r="G1" s="1" t="s">
        <v>424</v>
      </c>
    </row>
    <row r="2" ht="12.75">
      <c r="L2" s="16" t="s">
        <v>425</v>
      </c>
    </row>
    <row r="3" spans="1:12" ht="12.75">
      <c r="A3" s="2" t="s">
        <v>2</v>
      </c>
      <c r="L3" s="16" t="s">
        <v>421</v>
      </c>
    </row>
    <row r="4" spans="1:12" ht="15" customHeight="1">
      <c r="A4" s="3" t="s">
        <v>120</v>
      </c>
      <c r="B4" s="4" t="s">
        <v>5</v>
      </c>
      <c r="C4" s="4" t="s">
        <v>5</v>
      </c>
      <c r="D4" s="4" t="s">
        <v>121</v>
      </c>
      <c r="E4" s="4" t="s">
        <v>105</v>
      </c>
      <c r="F4" s="4" t="s">
        <v>5</v>
      </c>
      <c r="G4" s="4" t="s">
        <v>5</v>
      </c>
      <c r="H4" s="4" t="s">
        <v>241</v>
      </c>
      <c r="I4" s="4" t="s">
        <v>242</v>
      </c>
      <c r="J4" s="4" t="s">
        <v>107</v>
      </c>
      <c r="K4" s="4" t="s">
        <v>5</v>
      </c>
      <c r="L4" s="4" t="s">
        <v>5</v>
      </c>
    </row>
    <row r="5" spans="1:12" ht="15" customHeight="1">
      <c r="A5" s="5" t="s">
        <v>128</v>
      </c>
      <c r="B5" s="6" t="s">
        <v>5</v>
      </c>
      <c r="C5" s="6" t="s">
        <v>5</v>
      </c>
      <c r="D5" s="6" t="s">
        <v>5</v>
      </c>
      <c r="E5" s="6" t="s">
        <v>133</v>
      </c>
      <c r="F5" s="6" t="s">
        <v>426</v>
      </c>
      <c r="G5" s="6" t="s">
        <v>427</v>
      </c>
      <c r="H5" s="6" t="s">
        <v>5</v>
      </c>
      <c r="I5" s="6" t="s">
        <v>5</v>
      </c>
      <c r="J5" s="6" t="s">
        <v>133</v>
      </c>
      <c r="K5" s="6" t="s">
        <v>426</v>
      </c>
      <c r="L5" s="6" t="s">
        <v>427</v>
      </c>
    </row>
    <row r="6" spans="1:12" ht="15" customHeight="1">
      <c r="A6" s="5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</row>
    <row r="7" spans="1:12" ht="30.75" customHeight="1">
      <c r="A7" s="5" t="s">
        <v>5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</row>
    <row r="8" spans="1:12" ht="15" customHeight="1">
      <c r="A8" s="5" t="s">
        <v>130</v>
      </c>
      <c r="B8" s="6" t="s">
        <v>131</v>
      </c>
      <c r="C8" s="6" t="s">
        <v>132</v>
      </c>
      <c r="D8" s="6" t="s">
        <v>10</v>
      </c>
      <c r="E8" s="7" t="s">
        <v>11</v>
      </c>
      <c r="F8" s="7" t="s">
        <v>12</v>
      </c>
      <c r="G8" s="7" t="s">
        <v>20</v>
      </c>
      <c r="H8" s="7" t="s">
        <v>24</v>
      </c>
      <c r="I8" s="7" t="s">
        <v>28</v>
      </c>
      <c r="J8" s="7" t="s">
        <v>32</v>
      </c>
      <c r="K8" s="7" t="s">
        <v>36</v>
      </c>
      <c r="L8" s="7" t="s">
        <v>40</v>
      </c>
    </row>
    <row r="9" spans="1:12" ht="15" customHeight="1">
      <c r="A9" s="5" t="s">
        <v>5</v>
      </c>
      <c r="B9" s="6" t="s">
        <v>5</v>
      </c>
      <c r="C9" s="6" t="s">
        <v>5</v>
      </c>
      <c r="D9" s="6" t="s">
        <v>133</v>
      </c>
      <c r="E9" s="8" t="s">
        <v>5</v>
      </c>
      <c r="F9" s="8" t="s">
        <v>5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5</v>
      </c>
    </row>
    <row r="10" spans="1:12" ht="15" customHeight="1">
      <c r="A10" s="9" t="s">
        <v>5</v>
      </c>
      <c r="B10" s="10" t="s">
        <v>5</v>
      </c>
      <c r="C10" s="10" t="s">
        <v>5</v>
      </c>
      <c r="D10" s="10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</row>
    <row r="11" spans="1:12" ht="15" customHeight="1">
      <c r="A11" s="9" t="s">
        <v>5</v>
      </c>
      <c r="B11" s="10" t="s">
        <v>5</v>
      </c>
      <c r="C11" s="10" t="s">
        <v>5</v>
      </c>
      <c r="D11" s="10" t="s">
        <v>5</v>
      </c>
      <c r="E11" s="11" t="s">
        <v>5</v>
      </c>
      <c r="F11" s="11" t="s">
        <v>5</v>
      </c>
      <c r="G11" s="11" t="s">
        <v>5</v>
      </c>
      <c r="H11" s="11" t="s">
        <v>5</v>
      </c>
      <c r="I11" s="11" t="s">
        <v>5</v>
      </c>
      <c r="J11" s="11" t="s">
        <v>5</v>
      </c>
      <c r="K11" s="11" t="s">
        <v>5</v>
      </c>
      <c r="L11" s="11" t="s">
        <v>5</v>
      </c>
    </row>
    <row r="12" spans="1:12" ht="15" customHeight="1">
      <c r="A12" s="9" t="s">
        <v>5</v>
      </c>
      <c r="B12" s="10" t="s">
        <v>5</v>
      </c>
      <c r="C12" s="10" t="s">
        <v>5</v>
      </c>
      <c r="D12" s="10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</row>
    <row r="13" spans="1:12" ht="15" customHeight="1">
      <c r="A13" s="9" t="s">
        <v>5</v>
      </c>
      <c r="B13" s="10" t="s">
        <v>5</v>
      </c>
      <c r="C13" s="10" t="s">
        <v>5</v>
      </c>
      <c r="D13" s="10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5</v>
      </c>
      <c r="J13" s="11" t="s">
        <v>5</v>
      </c>
      <c r="K13" s="11" t="s">
        <v>5</v>
      </c>
      <c r="L13" s="11" t="s">
        <v>5</v>
      </c>
    </row>
    <row r="14" spans="1:12" ht="15" customHeight="1">
      <c r="A14" s="9" t="s">
        <v>5</v>
      </c>
      <c r="B14" s="10" t="s">
        <v>5</v>
      </c>
      <c r="C14" s="10" t="s">
        <v>5</v>
      </c>
      <c r="D14" s="10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</row>
    <row r="15" spans="1:12" ht="15" customHeight="1">
      <c r="A15" s="9" t="s">
        <v>5</v>
      </c>
      <c r="B15" s="10" t="s">
        <v>5</v>
      </c>
      <c r="C15" s="10" t="s">
        <v>5</v>
      </c>
      <c r="D15" s="10" t="s">
        <v>5</v>
      </c>
      <c r="E15" s="11" t="s">
        <v>5</v>
      </c>
      <c r="F15" s="11" t="s">
        <v>5</v>
      </c>
      <c r="G15" s="11" t="s">
        <v>5</v>
      </c>
      <c r="H15" s="11" t="s">
        <v>5</v>
      </c>
      <c r="I15" s="11" t="s">
        <v>5</v>
      </c>
      <c r="J15" s="11" t="s">
        <v>5</v>
      </c>
      <c r="K15" s="11" t="s">
        <v>5</v>
      </c>
      <c r="L15" s="11" t="s">
        <v>5</v>
      </c>
    </row>
    <row r="16" spans="1:12" ht="15" customHeight="1">
      <c r="A16" s="12" t="s">
        <v>428</v>
      </c>
      <c r="B16" s="13" t="s">
        <v>5</v>
      </c>
      <c r="C16" s="13" t="s">
        <v>5</v>
      </c>
      <c r="D16" s="13" t="s">
        <v>5</v>
      </c>
      <c r="E16" s="14" t="s">
        <v>5</v>
      </c>
      <c r="F16" s="14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</row>
    <row r="17" spans="1:12" ht="15" customHeight="1">
      <c r="A17" s="12" t="s">
        <v>248</v>
      </c>
      <c r="B17" s="13" t="s">
        <v>5</v>
      </c>
      <c r="C17" s="13" t="s">
        <v>5</v>
      </c>
      <c r="D17" s="13" t="s">
        <v>5</v>
      </c>
      <c r="E17" s="14" t="s">
        <v>5</v>
      </c>
      <c r="F17" s="14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</row>
    <row r="18" spans="1:12" ht="15" customHeight="1">
      <c r="A18" s="12" t="s">
        <v>249</v>
      </c>
      <c r="B18" s="13" t="s">
        <v>5</v>
      </c>
      <c r="C18" s="13" t="s">
        <v>5</v>
      </c>
      <c r="D18" s="13" t="s">
        <v>5</v>
      </c>
      <c r="E18" s="14" t="s">
        <v>5</v>
      </c>
      <c r="F18" s="14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</row>
    <row r="20" ht="12.75">
      <c r="G20" s="15" t="s">
        <v>429</v>
      </c>
    </row>
  </sheetData>
  <sheetProtection/>
  <mergeCells count="109">
    <mergeCell ref="A1:L1"/>
    <mergeCell ref="E4:G4"/>
    <mergeCell ref="J4:L4"/>
    <mergeCell ref="A10:C10"/>
    <mergeCell ref="A11:C11"/>
    <mergeCell ref="A12:C12"/>
    <mergeCell ref="A13:C13"/>
    <mergeCell ref="A14:C14"/>
    <mergeCell ref="A15:C15"/>
    <mergeCell ref="A16:L16"/>
    <mergeCell ref="A17:L17"/>
    <mergeCell ref="A18:L18"/>
    <mergeCell ref="A8:A9"/>
    <mergeCell ref="B8:B9"/>
    <mergeCell ref="C8:C9"/>
    <mergeCell ref="D4:D7"/>
    <mergeCell ref="E5:E7"/>
    <mergeCell ref="F5:F7"/>
    <mergeCell ref="G5:G7"/>
    <mergeCell ref="H4:H7"/>
    <mergeCell ref="I4:I7"/>
    <mergeCell ref="J5:J7"/>
    <mergeCell ref="K5:K7"/>
    <mergeCell ref="L5:L7"/>
    <mergeCell ref="A4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2024-01-27T12:21:34Z</dcterms:created>
  <dcterms:modified xsi:type="dcterms:W3CDTF">2024-01-27T13:56:01Z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3410A640995E423B85E25AC70464E8E4</vt:lpwstr>
  </property>
  <property fmtid="{D5CDD505-2E9C-101B-9397-08002B2CF9AE}" pid="4" name="KSOProductBuildV">
    <vt:lpwstr>2052-11.8.2.11813</vt:lpwstr>
  </property>
</Properties>
</file>